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filterPrivacy="1" defaultThemeVersion="124226"/>
  <xr:revisionPtr revIDLastSave="0" documentId="13_ncr:1_{CAEBD7F4-D818-42F0-AB12-4440E889E2E7}" xr6:coauthVersionLast="47" xr6:coauthVersionMax="47" xr10:uidLastSave="{00000000-0000-0000-0000-000000000000}"/>
  <bookViews>
    <workbookView xWindow="-28920" yWindow="-120" windowWidth="29040" windowHeight="15720" activeTab="1" xr2:uid="{00000000-000D-0000-FFFF-FFFF00000000}"/>
  </bookViews>
  <sheets>
    <sheet name="ANEXO IIa" sheetId="1" r:id="rId1"/>
    <sheet name="ANEXO IIb" sheetId="2" r:id="rId2"/>
    <sheet name="ANEXO IIc" sheetId="3" r:id="rId3"/>
    <sheet name="ANEXO IId" sheetId="4" r:id="rId4"/>
  </sheets>
  <definedNames>
    <definedName name="_xlnm.Print_Area" localSheetId="0">'ANEXO IIa'!$E$1:$N$173</definedName>
    <definedName name="_xlnm.Print_Area" localSheetId="1">'ANEXO IIb'!$B$2:$I$22</definedName>
    <definedName name="_xlnm.Print_Area" localSheetId="2">'ANEXO IIc'!$B$2:$I$34</definedName>
    <definedName name="_xlnm.Print_Area" localSheetId="3">'ANEXO IId'!$B$2:$L$34</definedName>
    <definedName name="_xlnm.Print_Titles" localSheetId="0">'ANEXO IIa'!$6:$7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9" i="2" l="1"/>
  <c r="L17" i="1"/>
  <c r="L15" i="1"/>
  <c r="L19" i="1"/>
  <c r="L13" i="1"/>
  <c r="L11" i="1"/>
  <c r="K31" i="1"/>
  <c r="H12" i="3"/>
  <c r="E25" i="3" s="1"/>
  <c r="K15" i="4"/>
  <c r="G15" i="4"/>
  <c r="I15" i="4"/>
  <c r="E17" i="2"/>
  <c r="E23" i="3" l="1"/>
  <c r="K26" i="4"/>
  <c r="K28" i="4" s="1"/>
  <c r="I26" i="4"/>
  <c r="I28" i="4" s="1"/>
  <c r="G26" i="4"/>
  <c r="G28" i="4" s="1"/>
  <c r="E21" i="2"/>
  <c r="K4" i="4" l="1"/>
  <c r="K30" i="4"/>
  <c r="I30" i="4"/>
  <c r="I4" i="4"/>
  <c r="G30" i="4"/>
  <c r="G4" i="4"/>
  <c r="O140" i="1"/>
  <c r="L140" i="1"/>
  <c r="O139" i="1"/>
  <c r="L139" i="1"/>
  <c r="O138" i="1"/>
  <c r="L138" i="1"/>
  <c r="O137" i="1"/>
  <c r="L137" i="1"/>
  <c r="O136" i="1"/>
  <c r="L136" i="1"/>
  <c r="O135" i="1"/>
  <c r="L135" i="1"/>
  <c r="O134" i="1"/>
  <c r="L134" i="1"/>
  <c r="O133" i="1"/>
  <c r="L133" i="1"/>
  <c r="O132" i="1"/>
  <c r="L132" i="1"/>
  <c r="O131" i="1"/>
  <c r="L131" i="1"/>
  <c r="O130" i="1"/>
  <c r="L130" i="1"/>
  <c r="O129" i="1"/>
  <c r="L129" i="1"/>
  <c r="O128" i="1"/>
  <c r="L128" i="1"/>
  <c r="O127" i="1"/>
  <c r="L127" i="1"/>
  <c r="O126" i="1"/>
  <c r="L126" i="1"/>
  <c r="O125" i="1"/>
  <c r="L125" i="1"/>
  <c r="O124" i="1"/>
  <c r="L124" i="1"/>
  <c r="O123" i="1"/>
  <c r="L123" i="1"/>
  <c r="O122" i="1"/>
  <c r="L122" i="1"/>
  <c r="O121" i="1"/>
  <c r="L121" i="1"/>
  <c r="O120" i="1"/>
  <c r="L120" i="1"/>
  <c r="O119" i="1"/>
  <c r="L119" i="1"/>
  <c r="O118" i="1"/>
  <c r="L118" i="1"/>
  <c r="O117" i="1"/>
  <c r="L117" i="1"/>
  <c r="O113" i="1"/>
  <c r="L113" i="1"/>
  <c r="O112" i="1"/>
  <c r="L112" i="1"/>
  <c r="O111" i="1"/>
  <c r="L111" i="1"/>
  <c r="O110" i="1"/>
  <c r="L110" i="1"/>
  <c r="O109" i="1"/>
  <c r="L109" i="1"/>
  <c r="O108" i="1"/>
  <c r="L108" i="1"/>
  <c r="O107" i="1"/>
  <c r="L107" i="1"/>
  <c r="O106" i="1"/>
  <c r="L106" i="1"/>
  <c r="O105" i="1"/>
  <c r="L105" i="1"/>
  <c r="O104" i="1"/>
  <c r="L104" i="1"/>
  <c r="O103" i="1"/>
  <c r="L103" i="1"/>
  <c r="O102" i="1"/>
  <c r="L102" i="1"/>
  <c r="O101" i="1"/>
  <c r="L101" i="1"/>
  <c r="O100" i="1"/>
  <c r="L100" i="1"/>
  <c r="O99" i="1"/>
  <c r="L99" i="1"/>
  <c r="O98" i="1"/>
  <c r="L98" i="1"/>
  <c r="G32" i="4" l="1"/>
  <c r="E27" i="3"/>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114" i="1"/>
  <c r="O115" i="1"/>
  <c r="O116" i="1"/>
  <c r="O141" i="1"/>
  <c r="O142" i="1"/>
  <c r="O143" i="1"/>
  <c r="O144" i="1"/>
  <c r="O145" i="1"/>
  <c r="O146" i="1"/>
  <c r="O147" i="1"/>
  <c r="O148" i="1"/>
  <c r="O149" i="1"/>
  <c r="O150" i="1"/>
  <c r="O151" i="1"/>
  <c r="O152" i="1"/>
  <c r="O153" i="1"/>
  <c r="O154" i="1"/>
  <c r="O155" i="1"/>
  <c r="O156" i="1"/>
  <c r="O157" i="1"/>
  <c r="O158" i="1"/>
  <c r="O159" i="1"/>
  <c r="O160" i="1"/>
  <c r="L47" i="1"/>
  <c r="O52" i="1"/>
  <c r="L114" i="1"/>
  <c r="L55" i="1"/>
  <c r="L145" i="1"/>
  <c r="L146" i="1"/>
  <c r="L147" i="1"/>
  <c r="L148" i="1"/>
  <c r="L149" i="1"/>
  <c r="L150" i="1"/>
  <c r="L151" i="1"/>
  <c r="L152" i="1"/>
  <c r="L153" i="1"/>
  <c r="L154" i="1"/>
  <c r="L155" i="1"/>
  <c r="L156" i="1"/>
  <c r="L157" i="1"/>
  <c r="L158" i="1"/>
  <c r="L159" i="1"/>
  <c r="L160" i="1"/>
  <c r="L72" i="1"/>
  <c r="L73" i="1"/>
  <c r="L74" i="1"/>
  <c r="L75" i="1"/>
  <c r="L76" i="1"/>
  <c r="L77" i="1"/>
  <c r="L78" i="1"/>
  <c r="L79" i="1"/>
  <c r="L80" i="1"/>
  <c r="L81" i="1"/>
  <c r="L82" i="1"/>
  <c r="L83" i="1"/>
  <c r="L84" i="1"/>
  <c r="L85" i="1"/>
  <c r="L86" i="1"/>
  <c r="L87" i="1"/>
  <c r="L88" i="1"/>
  <c r="L89" i="1"/>
  <c r="L90" i="1"/>
  <c r="L91" i="1"/>
  <c r="L92" i="1"/>
  <c r="L93" i="1"/>
  <c r="L94" i="1"/>
  <c r="L95" i="1"/>
  <c r="L53" i="1"/>
  <c r="L54" i="1"/>
  <c r="L56" i="1"/>
  <c r="L57" i="1"/>
  <c r="L58" i="1"/>
  <c r="L59" i="1"/>
  <c r="L60" i="1"/>
  <c r="L61" i="1"/>
  <c r="L62" i="1"/>
  <c r="L63" i="1"/>
  <c r="L64" i="1"/>
  <c r="L65" i="1"/>
  <c r="L66" i="1"/>
  <c r="L67" i="1"/>
  <c r="L68" i="1"/>
  <c r="L144" i="1"/>
  <c r="L71" i="1"/>
  <c r="K35" i="1" l="1"/>
  <c r="K39" i="1"/>
  <c r="K33" i="1"/>
  <c r="K37" i="1"/>
  <c r="L42" i="1"/>
  <c r="L43" i="1"/>
  <c r="L44" i="1"/>
  <c r="L45" i="1"/>
  <c r="L46" i="1"/>
  <c r="L48" i="1"/>
  <c r="L49" i="1"/>
  <c r="L52" i="1"/>
  <c r="L41" i="1"/>
  <c r="L21" i="1" l="1"/>
  <c r="H168" i="1" l="1"/>
  <c r="K29" i="1"/>
  <c r="H170" i="1"/>
  <c r="H172" i="1" s="1"/>
  <c r="L23" i="1"/>
  <c r="L25" i="1" s="1"/>
</calcChain>
</file>

<file path=xl/sharedStrings.xml><?xml version="1.0" encoding="utf-8"?>
<sst xmlns="http://schemas.openxmlformats.org/spreadsheetml/2006/main" count="269" uniqueCount="127">
  <si>
    <t>ARTº</t>
  </si>
  <si>
    <t>UNID.</t>
  </si>
  <si>
    <t>DESCRIÇÃO DOS TRABALHOS</t>
  </si>
  <si>
    <t>QUANT.</t>
  </si>
  <si>
    <t>PROPOSTA</t>
  </si>
  <si>
    <t>PREÇO UNITÁRIO</t>
  </si>
  <si>
    <t>VALOR TOTAL</t>
  </si>
  <si>
    <t>RESUMO DOS CAPÍTULO</t>
  </si>
  <si>
    <t>Os equipamentos, materiais e acessórios a considerar deverão estar de acordo com o descrito no conjunto das diferentes peças constituintes do projeto, não devendo ser apenas consideradas as características explícitas neste mapa.</t>
  </si>
  <si>
    <t>Deverão ser incluídos todos os trabalhos complementares e acessórios necessários ao correto e eficaz funcionamento da instalação, mesmo que não explicitamente descrito nas diferentes peças constituintes do projeto.</t>
  </si>
  <si>
    <t>NOTA 1</t>
  </si>
  <si>
    <t>NOTA 2</t>
  </si>
  <si>
    <t>NOTA 3</t>
  </si>
  <si>
    <t>1.1</t>
  </si>
  <si>
    <t>1.2</t>
  </si>
  <si>
    <t>2.1</t>
  </si>
  <si>
    <t>3.1</t>
  </si>
  <si>
    <t>3.2</t>
  </si>
  <si>
    <t>É imprescindível que os concorrentes à obra realizem uma visita ao local antes da apresentação da proposta de forma aconsiderar em todas as condicionantes do edifício e se inteirarem das reais condições de execução dos trabalhos.</t>
  </si>
  <si>
    <t>EQUIPAMENTOS</t>
  </si>
  <si>
    <t>un.</t>
  </si>
  <si>
    <t>LIGAÇÕES</t>
  </si>
  <si>
    <t>Fornecimento e montagem de ligações das UPSs incluindo os conjuntos macho/femea de 32A e cabos flexíveis do tipo XG10</t>
  </si>
  <si>
    <t>cj.</t>
  </si>
  <si>
    <t>A</t>
  </si>
  <si>
    <t>B</t>
  </si>
  <si>
    <t>C</t>
  </si>
  <si>
    <t>DIVERSOS</t>
  </si>
  <si>
    <t>Trabalhos de apoio necessários para a montagem dos equipamentos com fornecimentos de todos os materiais</t>
  </si>
  <si>
    <t>Desmontagem dos equipamentos existentes com transporte para fora do CSTP</t>
  </si>
  <si>
    <t>Transporte, elevação e colocação dos equipamentos nos locais indicados</t>
  </si>
  <si>
    <t>Ensaios e afinações</t>
  </si>
  <si>
    <t>Arranque da instalação</t>
  </si>
  <si>
    <t>DESIGNAÇÃO DO CONCORRENTE</t>
  </si>
  <si>
    <t>80KVA</t>
  </si>
  <si>
    <t>20KVA</t>
  </si>
  <si>
    <t>80KVA com cabos flexíveis do tipo XG35</t>
  </si>
  <si>
    <t>Fornecimento e montagem de ligações das UPSs:</t>
  </si>
  <si>
    <t>Fornecimento e montagem de equipamentos UPSs como especificado nas peças escritas do caderno de encargos, incluindo suportes, fixações e todos os trabalhos complementares e acessórios necessários ao seu correto funcionamento:</t>
  </si>
  <si>
    <t>20KVA com conjunto macho/femea de 32A e cabos flexíveis do tipo XG10</t>
  </si>
  <si>
    <t>NIF</t>
  </si>
  <si>
    <t>Desmontagem dos equipamentos existentes com transporte para fora do CSTC</t>
  </si>
  <si>
    <t>Fornecimento e montagem de equipamentos UPSs 20KVA como especificado nas peças escritas do caderno de encargos, incluindo suportes, fixações e todos os trabalhos complementares e acessórios necessários ao seu correto funcionamento</t>
  </si>
  <si>
    <t>Fornecimento e montagem de equipamentos UPSs 20 KVA como especificado nas peças escritas do caderno de encargos, incluindo suportes, fixações e todos os trabalhos complementares e acessórios necessários ao seu correto funcionamento</t>
  </si>
  <si>
    <t>3.3</t>
  </si>
  <si>
    <t>3.4</t>
  </si>
  <si>
    <t>3.5</t>
  </si>
  <si>
    <t>D</t>
  </si>
  <si>
    <t>E</t>
  </si>
  <si>
    <r>
      <t>SEDE</t>
    </r>
    <r>
      <rPr>
        <i/>
        <sz val="11"/>
        <color theme="1"/>
        <rFont val="Calibri"/>
        <family val="2"/>
        <scheme val="minor"/>
      </rPr>
      <t xml:space="preserve"> - SERVIÇOS CENTRAIS</t>
    </r>
  </si>
  <si>
    <t>VALOR TOTAL POR EXTENSO</t>
  </si>
  <si>
    <r>
      <t>CSTLT</t>
    </r>
    <r>
      <rPr>
        <i/>
        <sz val="10"/>
        <color theme="1"/>
        <rFont val="Calibri"/>
        <family val="2"/>
        <scheme val="minor"/>
      </rPr>
      <t xml:space="preserve"> - CENTRO DE SANGUE E DA TRANSPLANTAÇÃO DE LISBOA (ÁREA TRANSPLANTAÇÃO)</t>
    </r>
  </si>
  <si>
    <r>
      <t>CSTLS</t>
    </r>
    <r>
      <rPr>
        <i/>
        <sz val="10"/>
        <color theme="1"/>
        <rFont val="Calibri"/>
        <family val="2"/>
        <scheme val="minor"/>
      </rPr>
      <t xml:space="preserve"> - CENTRO DE SANGUE E DA TRANSPLANTAÇÃO DE LISBOA (ÁREA SANGUE)</t>
    </r>
  </si>
  <si>
    <r>
      <t>CSTC</t>
    </r>
    <r>
      <rPr>
        <i/>
        <sz val="10"/>
        <color theme="1"/>
        <rFont val="Calibri"/>
        <family val="2"/>
        <scheme val="minor"/>
      </rPr>
      <t xml:space="preserve"> - CENTRO DE SANGUE E DA TRANSPLANTAÇÃO DE COIMBRA</t>
    </r>
  </si>
  <si>
    <r>
      <t>CSTP</t>
    </r>
    <r>
      <rPr>
        <i/>
        <sz val="10"/>
        <color theme="1"/>
        <rFont val="Calibri"/>
        <family val="2"/>
        <scheme val="minor"/>
      </rPr>
      <t xml:space="preserve"> - CENTRO DE SANGUE E DA TRANSPLANTAÇÃO DO PORTO</t>
    </r>
  </si>
  <si>
    <r>
      <t>CSTP</t>
    </r>
    <r>
      <rPr>
        <sz val="10"/>
        <color theme="1"/>
        <rFont val="Calibri"/>
        <family val="2"/>
        <scheme val="minor"/>
      </rPr>
      <t xml:space="preserve"> - CENTRO DE SANGUE E DA TRANSPLANTAÇÃO DO PORTO</t>
    </r>
  </si>
  <si>
    <r>
      <t>CSTC</t>
    </r>
    <r>
      <rPr>
        <sz val="10"/>
        <color theme="1"/>
        <rFont val="Calibri"/>
        <family val="2"/>
        <scheme val="minor"/>
      </rPr>
      <t xml:space="preserve"> - CENTRO DE SANGUE E DA TRANSPLANTAÇÃO DE COIMBRA</t>
    </r>
  </si>
  <si>
    <r>
      <t>CSTLS</t>
    </r>
    <r>
      <rPr>
        <sz val="10"/>
        <color theme="1"/>
        <rFont val="Calibri"/>
        <family val="2"/>
        <scheme val="minor"/>
      </rPr>
      <t xml:space="preserve"> - CENTRO DE SANGUE E DA TRANSPLANTAÇÃO DE LISBOA (ÁREA DO SANGUE)</t>
    </r>
  </si>
  <si>
    <r>
      <t>CSTLT</t>
    </r>
    <r>
      <rPr>
        <sz val="10"/>
        <color theme="1"/>
        <rFont val="Calibri"/>
        <family val="2"/>
        <scheme val="minor"/>
      </rPr>
      <t xml:space="preserve"> - CENTRO DE SANGUE E DA TRANSPLANTAÇÃO DE LISBOA (ÁREA TRANSPLANTAÇÃO)</t>
    </r>
  </si>
  <si>
    <r>
      <t>SEDE</t>
    </r>
    <r>
      <rPr>
        <sz val="10"/>
        <color theme="1"/>
        <rFont val="Calibri"/>
        <family val="2"/>
        <scheme val="minor"/>
      </rPr>
      <t xml:space="preserve"> - SERVIÇOS CENTRAIS</t>
    </r>
  </si>
  <si>
    <t>8KVA</t>
  </si>
  <si>
    <t>15KVA</t>
  </si>
  <si>
    <t>15KVA com conjunto macho/femea de 32A e cabos flexíveis do tipo XG10</t>
  </si>
  <si>
    <t>Desmontagem dos equipamentos existentes com transporte para fora do CSTLT</t>
  </si>
  <si>
    <t>VALOR TOTAL (IVA INCLUIDO)</t>
  </si>
  <si>
    <t>CSTP:</t>
  </si>
  <si>
    <t>CSTC:</t>
  </si>
  <si>
    <t>CSTLS:</t>
  </si>
  <si>
    <t>CSTLT:</t>
  </si>
  <si>
    <t>SEDE:</t>
  </si>
  <si>
    <t>VALOR TOTAL MENSAL (S/ IVA):</t>
  </si>
  <si>
    <t>OBJETO</t>
  </si>
  <si>
    <t>POS.</t>
  </si>
  <si>
    <t>DESIGNAÇÃO</t>
  </si>
  <si>
    <t>ANEXO II.b</t>
  </si>
  <si>
    <t>DESEMPENHO AMBIENTAL</t>
  </si>
  <si>
    <t>CALOR
(Amb.Cor)</t>
  </si>
  <si>
    <t>Minimo:</t>
  </si>
  <si>
    <t>Máximo:</t>
  </si>
  <si>
    <t>UNIDADE</t>
  </si>
  <si>
    <t>db</t>
  </si>
  <si>
    <t>PRAZO ENTREGA
[dias]</t>
  </si>
  <si>
    <t>ENTREGA E INSTALAÇÃO DOS EQUIPAMENTOS PROPOSTOS</t>
  </si>
  <si>
    <t>Alimentação de Socorro Ininterrupta (UPS) - 8kVA</t>
  </si>
  <si>
    <t>Alimentação de Socorro Ininterrupta (UPS) - 15kVA</t>
  </si>
  <si>
    <t>Alimentação de Socorro Ininterrupta (UPS) - 20kVA</t>
  </si>
  <si>
    <t>Alimentação de Socorro Ininterrupta (UPS) - 80kVA</t>
  </si>
  <si>
    <t>0 db</t>
  </si>
  <si>
    <t>65 db</t>
  </si>
  <si>
    <t>ANEXO IIc</t>
  </si>
  <si>
    <t>PRAZO GARANTIA
[meses]</t>
  </si>
  <si>
    <t>MÉDIA POR EQUIPAMENTO</t>
  </si>
  <si>
    <t>ANEXO IId</t>
  </si>
  <si>
    <t>RENDIMENTO
(Amb.Ene)</t>
  </si>
  <si>
    <t>8KVA com conjunto macho/femea de 16A e cabos flexíveis do tipo XG6</t>
  </si>
  <si>
    <t>FACTOR DE PONDERAÇÃO:</t>
  </si>
  <si>
    <t>PREÇO BASE:</t>
  </si>
  <si>
    <t>PREÇO DA PROPOSTA:</t>
  </si>
  <si>
    <t>AVALIAÇÃO DA PROPOSTA - CRITÉRIO DE ADJUDICAÇÃO: PREÇO DA PROPOSTA (Ptp):</t>
  </si>
  <si>
    <t>PONTUAÇÃO DA PROPOSTA:</t>
  </si>
  <si>
    <t>RESULTADO:</t>
  </si>
  <si>
    <t>AVALIAÇÃO DA PROPOSTA - CRITÉRIO DE ADJUDICAÇÃO: PRAZO DE ENTREGA (Pe):</t>
  </si>
  <si>
    <t>PRAZO DE ENTREGA PROPOSTO (Dias):</t>
  </si>
  <si>
    <t>PRAZO MÁXIMO (Dias):</t>
  </si>
  <si>
    <t>PRAZO MÁXIMO (Meses):</t>
  </si>
  <si>
    <t>PRAZO MINIMO (Meses):</t>
  </si>
  <si>
    <t>ANEXO IIa</t>
  </si>
  <si>
    <t>%</t>
  </si>
  <si>
    <t>Btu/hora</t>
  </si>
  <si>
    <t>1 Btu/hora</t>
  </si>
  <si>
    <t>15000 Btu/hora</t>
  </si>
  <si>
    <t>RUÍDO
(Amb.Rd)</t>
  </si>
  <si>
    <t>AVALIAÇÃO DA PROPOSTA - CRITÉRIO DE ADJUDICAÇÃO: PRAZO DE GARANTIA (Pg):</t>
  </si>
  <si>
    <t>AVALIAÇÃO DA PROPOSTA - CRITÉRIO DE ADJUDICAÇÃO: DESEMPENHO AMBIENTAL (Amb):</t>
  </si>
  <si>
    <t>ATRIBUTO MINIMO:</t>
  </si>
  <si>
    <t>ATRIBUTO MÁXIMO:</t>
  </si>
  <si>
    <t>ATRIBUTO MÉDIO PROPOSTO:</t>
  </si>
  <si>
    <t>RESULTADO - Amb:</t>
  </si>
  <si>
    <t>DESEMPENHO AMBIENTAL (Amb)</t>
  </si>
  <si>
    <t>MÉDIA DO PRAZO DE GARANTIA PROPOSTO:</t>
  </si>
  <si>
    <t>MÉDIA DO PRAZO DE GARANTIA PROPOSTO (Meses):</t>
  </si>
  <si>
    <t>PRAZO DE GARANTIA (Pg)</t>
  </si>
  <si>
    <t>RESULTADO - Pg:</t>
  </si>
  <si>
    <t>PRAZO DE ENTREGA (Pe)</t>
  </si>
  <si>
    <t>RESULTADO - Pe:</t>
  </si>
  <si>
    <t>PREÇO DA PROPOSTA (Ptp)</t>
  </si>
  <si>
    <t>RESULTADO - Ptp: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</si>
</sst>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 &quot;€&quot;"/>
    <numFmt numFmtId="165" formatCode="#,##0.000000\ &quot;€&quot;"/>
    <numFmt numFmtId="166" formatCode="&quot;VALOR TOTAL DO IVA - &quot;#0%"/>
    <numFmt numFmtId="167" formatCode="&quot;VIGÊNCIA DO CONTRATO: &quot;#0&quot; MESES&quot;"/>
    <numFmt numFmtId="168" formatCode="#,##0.000&quot; pts&quot;"/>
    <numFmt numFmtId="169" formatCode="0.000%"/>
  </numFmts>
  <fonts count="40" x14ac:knownFonts="1">
    <font>
      <sz val="11"/>
      <color theme="1"/>
      <name val="Calibri"/>
      <family val="2"/>
      <scheme val="minor"/>
    </font>
    <font>
      <sz val="8"/>
      <color theme="1"/>
      <name val="Calibri"/>
      <family val="2"/>
      <scheme val="minor"/>
    </font>
    <font>
      <b/>
      <sz val="8"/>
      <color theme="0"/>
      <name val="Calibri"/>
      <family val="2"/>
      <scheme val="minor"/>
    </font>
    <font>
      <b/>
      <sz val="8"/>
      <color theme="1"/>
      <name val="Calibri"/>
      <family val="2"/>
      <scheme val="minor"/>
    </font>
    <font>
      <b/>
      <sz val="10"/>
      <color theme="1"/>
      <name val="Calibri"/>
      <family val="2"/>
      <scheme val="minor"/>
    </font>
    <font>
      <b/>
      <sz val="12"/>
      <color theme="1"/>
      <name val="Calibri"/>
      <family val="2"/>
      <scheme val="minor"/>
    </font>
    <font>
      <b/>
      <i/>
      <sz val="12"/>
      <color theme="1"/>
      <name val="Calibri"/>
      <family val="2"/>
      <scheme val="minor"/>
    </font>
    <font>
      <b/>
      <i/>
      <sz val="10"/>
      <color theme="1"/>
      <name val="Calibri"/>
      <family val="2"/>
      <scheme val="minor"/>
    </font>
    <font>
      <sz val="9"/>
      <color theme="1"/>
      <name val="Calibri"/>
      <family val="2"/>
      <scheme val="minor"/>
    </font>
    <font>
      <sz val="10"/>
      <color theme="1"/>
      <name val="Calibri"/>
      <family val="2"/>
      <scheme val="minor"/>
    </font>
    <font>
      <b/>
      <sz val="11"/>
      <color theme="1"/>
      <name val="Calibri"/>
      <family val="2"/>
      <scheme val="minor"/>
    </font>
    <font>
      <b/>
      <i/>
      <sz val="8"/>
      <color theme="1"/>
      <name val="Calibri"/>
      <family val="2"/>
      <scheme val="minor"/>
    </font>
    <font>
      <b/>
      <i/>
      <sz val="11"/>
      <color theme="1"/>
      <name val="Calibri"/>
      <family val="2"/>
      <scheme val="minor"/>
    </font>
    <font>
      <i/>
      <sz val="11"/>
      <color theme="1"/>
      <name val="Calibri"/>
      <family val="2"/>
      <scheme val="minor"/>
    </font>
    <font>
      <i/>
      <sz val="10"/>
      <color theme="1"/>
      <name val="Calibri"/>
      <family val="2"/>
      <scheme val="minor"/>
    </font>
    <font>
      <sz val="8"/>
      <color rgb="FFC00000"/>
      <name val="Calibri"/>
      <family val="2"/>
      <scheme val="minor"/>
    </font>
    <font>
      <b/>
      <i/>
      <u/>
      <sz val="12"/>
      <color theme="1"/>
      <name val="Calibri"/>
      <family val="2"/>
      <scheme val="minor"/>
    </font>
    <font>
      <i/>
      <sz val="8"/>
      <color theme="1"/>
      <name val="Calibri"/>
      <family val="2"/>
      <scheme val="minor"/>
    </font>
    <font>
      <b/>
      <sz val="8"/>
      <color theme="1"/>
      <name val="Calibri"/>
      <family val="2"/>
    </font>
    <font>
      <b/>
      <sz val="8"/>
      <name val="Calibri"/>
      <family val="2"/>
      <scheme val="minor"/>
    </font>
    <font>
      <i/>
      <sz val="8"/>
      <name val="Calibri"/>
      <family val="2"/>
      <scheme val="minor"/>
    </font>
    <font>
      <b/>
      <i/>
      <sz val="20"/>
      <color theme="1"/>
      <name val="Calibri"/>
      <family val="2"/>
      <scheme val="minor"/>
    </font>
    <font>
      <b/>
      <sz val="14"/>
      <color theme="1"/>
      <name val="Calibri"/>
      <family val="2"/>
      <scheme val="minor"/>
    </font>
    <font>
      <b/>
      <i/>
      <sz val="14"/>
      <color theme="1"/>
      <name val="Calibri"/>
      <family val="2"/>
      <scheme val="minor"/>
    </font>
    <font>
      <sz val="12"/>
      <color theme="1"/>
      <name val="Calibri"/>
      <family val="2"/>
      <scheme val="minor"/>
    </font>
    <font>
      <b/>
      <i/>
      <sz val="14"/>
      <color theme="3" tint="-0.499984740745262"/>
      <name val="Calibri"/>
      <family val="2"/>
      <scheme val="minor"/>
    </font>
    <font>
      <b/>
      <i/>
      <sz val="11"/>
      <color theme="3" tint="-0.499984740745262"/>
      <name val="Calibri"/>
      <family val="2"/>
      <scheme val="minor"/>
    </font>
    <font>
      <b/>
      <i/>
      <sz val="12"/>
      <color theme="3" tint="-0.499984740745262"/>
      <name val="Calibri"/>
      <family val="2"/>
      <scheme val="minor"/>
    </font>
    <font>
      <b/>
      <sz val="12"/>
      <color theme="3" tint="-0.499984740745262"/>
      <name val="Calibri"/>
      <family val="2"/>
      <scheme val="minor"/>
    </font>
    <font>
      <sz val="12"/>
      <color theme="3" tint="-0.499984740745262"/>
      <name val="Calibri"/>
      <family val="2"/>
      <scheme val="minor"/>
    </font>
    <font>
      <b/>
      <sz val="14"/>
      <color theme="3" tint="-0.499984740745262"/>
      <name val="Calibri"/>
      <family val="2"/>
      <scheme val="minor"/>
    </font>
    <font>
      <b/>
      <i/>
      <sz val="12"/>
      <color rgb="FF002060"/>
      <name val="Calibri"/>
      <family val="2"/>
      <scheme val="minor"/>
    </font>
    <font>
      <b/>
      <sz val="14"/>
      <color rgb="FF002060"/>
      <name val="Calibri"/>
      <family val="2"/>
      <scheme val="minor"/>
    </font>
    <font>
      <sz val="12"/>
      <color rgb="FF002060"/>
      <name val="Calibri"/>
      <family val="2"/>
      <scheme val="minor"/>
    </font>
    <font>
      <b/>
      <i/>
      <sz val="9"/>
      <color theme="1"/>
      <name val="Calibri"/>
      <family val="2"/>
      <scheme val="minor"/>
    </font>
    <font>
      <b/>
      <i/>
      <sz val="16"/>
      <color theme="1"/>
      <name val="Calibri"/>
      <family val="2"/>
      <scheme val="minor"/>
    </font>
    <font>
      <b/>
      <sz val="16"/>
      <color theme="1"/>
      <name val="Calibri"/>
      <family val="2"/>
      <scheme val="minor"/>
    </font>
    <font>
      <b/>
      <sz val="9"/>
      <color theme="1"/>
      <name val="Calibri"/>
      <family val="2"/>
      <scheme val="minor"/>
    </font>
    <font>
      <b/>
      <i/>
      <sz val="18"/>
      <color theme="1"/>
      <name val="Calibri"/>
      <family val="2"/>
      <scheme val="minor"/>
    </font>
    <font>
      <sz val="11"/>
      <color theme="3" tint="-0.499984740745262"/>
      <name val="Calibri"/>
      <family val="2"/>
      <scheme val="minor"/>
    </font>
  </fonts>
  <fills count="5">
    <fill>
      <patternFill patternType="none"/>
    </fill>
    <fill>
      <patternFill patternType="gray125"/>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s>
  <borders count="38">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1" tint="0.34998626667073579"/>
      </left>
      <right style="thin">
        <color theme="0" tint="-0.499984740745262"/>
      </right>
      <top style="thin">
        <color theme="1" tint="0.34998626667073579"/>
      </top>
      <bottom style="thin">
        <color theme="0" tint="-0.499984740745262"/>
      </bottom>
      <diagonal/>
    </border>
    <border>
      <left style="thin">
        <color theme="0" tint="-0.499984740745262"/>
      </left>
      <right style="thin">
        <color theme="0" tint="-0.499984740745262"/>
      </right>
      <top style="thin">
        <color theme="1" tint="0.34998626667073579"/>
      </top>
      <bottom style="thin">
        <color theme="0" tint="-0.499984740745262"/>
      </bottom>
      <diagonal/>
    </border>
    <border>
      <left style="thin">
        <color theme="0" tint="-0.499984740745262"/>
      </left>
      <right style="thin">
        <color theme="1" tint="0.34998626667073579"/>
      </right>
      <top style="thin">
        <color theme="1" tint="0.34998626667073579"/>
      </top>
      <bottom style="thin">
        <color theme="0" tint="-0.499984740745262"/>
      </bottom>
      <diagonal/>
    </border>
    <border>
      <left style="thin">
        <color theme="0" tint="-0.499984740745262"/>
      </left>
      <right style="thin">
        <color theme="0" tint="-0.499984740745262"/>
      </right>
      <top style="thin">
        <color theme="1" tint="0.34998626667073579"/>
      </top>
      <bottom/>
      <diagonal/>
    </border>
    <border>
      <left style="thin">
        <color theme="0" tint="-0.499984740745262"/>
      </left>
      <right style="thin">
        <color theme="0" tint="-0.499984740745262"/>
      </right>
      <top/>
      <bottom style="thin">
        <color theme="0" tint="-0.499984740745262"/>
      </bottom>
      <diagonal/>
    </border>
    <border>
      <left style="thin">
        <color theme="1" tint="0.34998626667073579"/>
      </left>
      <right style="thin">
        <color theme="0" tint="-0.499984740745262"/>
      </right>
      <top style="thin">
        <color theme="1" tint="0.34998626667073579"/>
      </top>
      <bottom/>
      <diagonal/>
    </border>
    <border>
      <left style="thin">
        <color theme="1" tint="0.34998626667073579"/>
      </left>
      <right style="thin">
        <color theme="0" tint="-0.499984740745262"/>
      </right>
      <top/>
      <bottom style="thin">
        <color theme="0" tint="-0.499984740745262"/>
      </bottom>
      <diagonal/>
    </border>
    <border>
      <left style="thin">
        <color theme="1" tint="0.34998626667073579"/>
      </left>
      <right style="thin">
        <color theme="0" tint="-0.499984740745262"/>
      </right>
      <top style="thin">
        <color theme="0" tint="-0.499984740745262"/>
      </top>
      <bottom style="thin">
        <color theme="0" tint="-0.499984740745262"/>
      </bottom>
      <diagonal/>
    </border>
    <border>
      <left style="thin">
        <color theme="0" tint="-0.499984740745262"/>
      </left>
      <right style="thin">
        <color theme="1" tint="0.34998626667073579"/>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top/>
      <bottom/>
      <diagonal/>
    </border>
    <border>
      <left/>
      <right style="thin">
        <color theme="0" tint="-0.499984740745262"/>
      </right>
      <top/>
      <bottom/>
      <diagonal/>
    </border>
    <border>
      <left style="thin">
        <color theme="0" tint="-0.34998626667073579"/>
      </left>
      <right style="double">
        <color theme="0" tint="-0.34998626667073579"/>
      </right>
      <top style="thin">
        <color theme="0" tint="-0.34998626667073579"/>
      </top>
      <bottom style="thin">
        <color theme="0" tint="-0.34998626667073579"/>
      </bottom>
      <diagonal/>
    </border>
    <border>
      <left style="double">
        <color theme="0" tint="-0.34998626667073579"/>
      </left>
      <right style="double">
        <color theme="0" tint="-0.34998626667073579"/>
      </right>
      <top style="thin">
        <color theme="0" tint="-0.34998626667073579"/>
      </top>
      <bottom style="thin">
        <color theme="0" tint="-0.34998626667073579"/>
      </bottom>
      <diagonal/>
    </border>
    <border>
      <left style="double">
        <color theme="0" tint="-0.34998626667073579"/>
      </left>
      <right style="thin">
        <color theme="0" tint="-0.24994659260841701"/>
      </right>
      <top style="thin">
        <color theme="0" tint="-0.34998626667073579"/>
      </top>
      <bottom style="thin">
        <color theme="0" tint="-0.34998626667073579"/>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style="thin">
        <color theme="1" tint="0.499984740745262"/>
      </top>
      <bottom style="thin">
        <color theme="0" tint="-0.24994659260841701"/>
      </bottom>
      <diagonal/>
    </border>
    <border>
      <left style="thin">
        <color theme="1" tint="0.499984740745262"/>
      </left>
      <right/>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24994659260841701"/>
      </bottom>
      <diagonal/>
    </border>
    <border>
      <left/>
      <right style="thin">
        <color theme="0" tint="-0.499984740745262"/>
      </right>
      <top style="thin">
        <color theme="0" tint="-0.499984740745262"/>
      </top>
      <bottom style="thin">
        <color theme="0" tint="-0.499984740745262"/>
      </bottom>
      <diagonal/>
    </border>
    <border>
      <left/>
      <right/>
      <top style="thin">
        <color theme="1" tint="0.24994659260841701"/>
      </top>
      <bottom/>
      <diagonal/>
    </border>
    <border>
      <left/>
      <right/>
      <top style="thin">
        <color theme="1" tint="0.499984740745262"/>
      </top>
      <bottom/>
      <diagonal/>
    </border>
  </borders>
  <cellStyleXfs count="1">
    <xf numFmtId="0" fontId="0" fillId="0" borderId="0"/>
  </cellStyleXfs>
  <cellXfs count="202">
    <xf numFmtId="0" fontId="0" fillId="0" borderId="0" xfId="0"/>
    <xf numFmtId="0" fontId="1" fillId="0" borderId="0" xfId="0" applyFont="1" applyAlignment="1">
      <alignment horizontal="center" vertical="center" wrapText="1"/>
    </xf>
    <xf numFmtId="0" fontId="3" fillId="0" borderId="0" xfId="0" applyFont="1" applyAlignment="1">
      <alignment horizontal="center" vertical="center" wrapText="1"/>
    </xf>
    <xf numFmtId="0" fontId="2" fillId="2" borderId="9"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12" xfId="0" applyFont="1" applyBorder="1" applyAlignment="1">
      <alignment horizontal="left" vertical="top" wrapText="1"/>
    </xf>
    <xf numFmtId="0" fontId="1" fillId="0" borderId="12" xfId="0" applyFont="1" applyBorder="1" applyAlignment="1">
      <alignment horizontal="justify" vertical="top" wrapText="1"/>
    </xf>
    <xf numFmtId="0" fontId="1" fillId="0" borderId="12" xfId="0" applyFont="1" applyBorder="1" applyAlignment="1">
      <alignment horizontal="right" vertical="top" wrapText="1"/>
    </xf>
    <xf numFmtId="4" fontId="9" fillId="0" borderId="12" xfId="0" applyNumberFormat="1" applyFont="1" applyBorder="1" applyAlignment="1">
      <alignment horizontal="right" wrapText="1"/>
    </xf>
    <xf numFmtId="0" fontId="1" fillId="0" borderId="11" xfId="0" applyFont="1" applyBorder="1" applyAlignment="1">
      <alignment horizontal="center" vertical="top" wrapText="1"/>
    </xf>
    <xf numFmtId="0" fontId="1" fillId="0" borderId="12" xfId="0" applyFont="1" applyBorder="1" applyAlignment="1">
      <alignment horizontal="center" vertical="top" wrapText="1"/>
    </xf>
    <xf numFmtId="0" fontId="1" fillId="0" borderId="6" xfId="0" applyFont="1" applyBorder="1" applyAlignment="1">
      <alignment horizontal="center" vertical="top" wrapText="1"/>
    </xf>
    <xf numFmtId="0" fontId="10" fillId="0" borderId="12" xfId="0" applyFont="1" applyBorder="1" applyAlignment="1">
      <alignment horizontal="center" vertical="top" wrapText="1"/>
    </xf>
    <xf numFmtId="0" fontId="1" fillId="0" borderId="11" xfId="0" applyFont="1" applyBorder="1" applyAlignment="1">
      <alignment horizontal="left" vertical="top" wrapText="1"/>
    </xf>
    <xf numFmtId="0" fontId="4" fillId="0" borderId="12" xfId="0" applyFont="1" applyBorder="1" applyAlignment="1">
      <alignment horizontal="left" vertical="top" wrapText="1"/>
    </xf>
    <xf numFmtId="0" fontId="1" fillId="0" borderId="6" xfId="0" applyFont="1" applyBorder="1" applyAlignment="1">
      <alignment horizontal="left" vertical="top" wrapText="1"/>
    </xf>
    <xf numFmtId="0" fontId="1" fillId="0" borderId="11" xfId="0" applyFont="1" applyBorder="1" applyAlignment="1">
      <alignment horizontal="center" wrapText="1"/>
    </xf>
    <xf numFmtId="0" fontId="1" fillId="0" borderId="6" xfId="0" applyFont="1" applyBorder="1" applyAlignment="1">
      <alignment horizontal="center" wrapText="1"/>
    </xf>
    <xf numFmtId="4" fontId="9" fillId="0" borderId="11" xfId="0" applyNumberFormat="1" applyFont="1" applyBorder="1" applyAlignment="1">
      <alignment horizontal="right" wrapText="1"/>
    </xf>
    <xf numFmtId="0" fontId="9" fillId="0" borderId="11" xfId="0" applyFont="1" applyBorder="1" applyAlignment="1">
      <alignment horizontal="center" wrapText="1"/>
    </xf>
    <xf numFmtId="0" fontId="9" fillId="0" borderId="12" xfId="0" applyFont="1" applyBorder="1" applyAlignment="1">
      <alignment horizontal="center" wrapText="1"/>
    </xf>
    <xf numFmtId="0" fontId="9" fillId="0" borderId="6" xfId="0" applyFont="1" applyBorder="1" applyAlignment="1">
      <alignment horizontal="center" wrapText="1"/>
    </xf>
    <xf numFmtId="165" fontId="9" fillId="0" borderId="11" xfId="0" applyNumberFormat="1" applyFont="1" applyBorder="1" applyAlignment="1">
      <alignment horizontal="right" wrapText="1"/>
    </xf>
    <xf numFmtId="164" fontId="4" fillId="0" borderId="11" xfId="0" applyNumberFormat="1" applyFont="1" applyBorder="1" applyAlignment="1">
      <alignment horizontal="right" wrapText="1"/>
    </xf>
    <xf numFmtId="165" fontId="9" fillId="0" borderId="12" xfId="0" applyNumberFormat="1" applyFont="1" applyBorder="1" applyAlignment="1">
      <alignment horizontal="right" wrapText="1"/>
    </xf>
    <xf numFmtId="164" fontId="4" fillId="0" borderId="12" xfId="0" applyNumberFormat="1" applyFont="1" applyBorder="1" applyAlignment="1">
      <alignment horizontal="right" wrapText="1"/>
    </xf>
    <xf numFmtId="165" fontId="9" fillId="0" borderId="6" xfId="0" applyNumberFormat="1" applyFont="1" applyBorder="1" applyAlignment="1">
      <alignment horizontal="right" wrapText="1"/>
    </xf>
    <xf numFmtId="0" fontId="1" fillId="0" borderId="11" xfId="0" applyFont="1" applyBorder="1" applyAlignment="1">
      <alignment horizontal="left" wrapText="1"/>
    </xf>
    <xf numFmtId="0" fontId="1" fillId="0" borderId="12" xfId="0" applyFont="1" applyBorder="1" applyAlignment="1">
      <alignment horizontal="left" wrapText="1"/>
    </xf>
    <xf numFmtId="0" fontId="1" fillId="0" borderId="6" xfId="0" applyFont="1" applyBorder="1" applyAlignment="1">
      <alignment horizontal="left" wrapText="1"/>
    </xf>
    <xf numFmtId="0" fontId="3" fillId="0" borderId="11" xfId="0" applyFont="1" applyBorder="1" applyAlignment="1">
      <alignment horizontal="left" wrapText="1"/>
    </xf>
    <xf numFmtId="0" fontId="3" fillId="0" borderId="12" xfId="0" applyFont="1" applyBorder="1" applyAlignment="1">
      <alignment horizontal="left" wrapText="1"/>
    </xf>
    <xf numFmtId="0" fontId="1" fillId="0" borderId="0" xfId="0" applyFont="1" applyAlignment="1">
      <alignment horizontal="center" wrapText="1"/>
    </xf>
    <xf numFmtId="0" fontId="5" fillId="3" borderId="12" xfId="0" applyFont="1" applyFill="1" applyBorder="1" applyAlignment="1">
      <alignment horizontal="center" vertical="center" wrapText="1"/>
    </xf>
    <xf numFmtId="0" fontId="9" fillId="3" borderId="12" xfId="0" applyFont="1" applyFill="1" applyBorder="1" applyAlignment="1">
      <alignment horizontal="center" vertical="center" wrapText="1"/>
    </xf>
    <xf numFmtId="4" fontId="9" fillId="3" borderId="12" xfId="0" applyNumberFormat="1" applyFont="1" applyFill="1" applyBorder="1" applyAlignment="1">
      <alignment horizontal="right" vertical="center" wrapText="1"/>
    </xf>
    <xf numFmtId="0" fontId="11" fillId="0" borderId="0" xfId="0" applyFont="1" applyAlignment="1">
      <alignment horizontal="center" wrapText="1"/>
    </xf>
    <xf numFmtId="165" fontId="9" fillId="3" borderId="12" xfId="0" applyNumberFormat="1" applyFont="1" applyFill="1" applyBorder="1" applyAlignment="1">
      <alignment horizontal="right" wrapText="1"/>
    </xf>
    <xf numFmtId="164" fontId="4" fillId="3" borderId="12" xfId="0" applyNumberFormat="1" applyFont="1" applyFill="1" applyBorder="1" applyAlignment="1">
      <alignment horizontal="right" wrapText="1"/>
    </xf>
    <xf numFmtId="0" fontId="1" fillId="3" borderId="12" xfId="0" applyFont="1" applyFill="1" applyBorder="1" applyAlignment="1">
      <alignment horizontal="left" wrapText="1"/>
    </xf>
    <xf numFmtId="0" fontId="12" fillId="3" borderId="12" xfId="0" applyFont="1" applyFill="1" applyBorder="1" applyAlignment="1">
      <alignment horizontal="left" vertical="center" wrapText="1"/>
    </xf>
    <xf numFmtId="0" fontId="12" fillId="0" borderId="0" xfId="0" applyFont="1" applyAlignment="1">
      <alignment horizontal="center" wrapText="1"/>
    </xf>
    <xf numFmtId="0" fontId="3" fillId="0" borderId="17" xfId="0" applyFont="1" applyBorder="1" applyAlignment="1" applyProtection="1">
      <alignment horizontal="center" vertical="center" wrapText="1"/>
      <protection locked="0"/>
    </xf>
    <xf numFmtId="0" fontId="6" fillId="0" borderId="13" xfId="0" applyFont="1" applyBorder="1" applyAlignment="1">
      <alignment horizontal="right" vertical="center" wrapText="1"/>
    </xf>
    <xf numFmtId="0" fontId="6" fillId="0" borderId="0" xfId="0" applyFont="1" applyAlignment="1">
      <alignment horizontal="right" vertical="center" wrapText="1"/>
    </xf>
    <xf numFmtId="0" fontId="6" fillId="0" borderId="14" xfId="0" applyFont="1" applyBorder="1" applyAlignment="1">
      <alignment horizontal="right" vertical="center" wrapText="1"/>
    </xf>
    <xf numFmtId="164" fontId="5" fillId="0" borderId="12" xfId="0" applyNumberFormat="1" applyFont="1" applyBorder="1" applyAlignment="1">
      <alignment horizontal="right" vertical="center" wrapText="1"/>
    </xf>
    <xf numFmtId="164" fontId="4" fillId="0" borderId="11" xfId="0" applyNumberFormat="1" applyFont="1" applyBorder="1" applyAlignment="1">
      <alignment horizontal="right" vertical="center" wrapText="1"/>
    </xf>
    <xf numFmtId="164" fontId="4" fillId="0" borderId="12" xfId="0" applyNumberFormat="1" applyFont="1" applyBorder="1" applyAlignment="1">
      <alignment horizontal="right" vertical="center" wrapText="1"/>
    </xf>
    <xf numFmtId="164" fontId="10" fillId="0" borderId="12" xfId="0" applyNumberFormat="1" applyFont="1" applyBorder="1" applyAlignment="1">
      <alignment horizontal="right" vertical="center" wrapText="1"/>
    </xf>
    <xf numFmtId="164" fontId="0" fillId="0" borderId="12" xfId="0" applyNumberFormat="1" applyBorder="1" applyAlignment="1">
      <alignment horizontal="right" vertical="center" wrapText="1"/>
    </xf>
    <xf numFmtId="164" fontId="8" fillId="0" borderId="12" xfId="0" applyNumberFormat="1" applyFont="1" applyBorder="1" applyAlignment="1">
      <alignment horizontal="right" vertical="center" wrapText="1"/>
    </xf>
    <xf numFmtId="0" fontId="4" fillId="0" borderId="12" xfId="0" applyFont="1" applyBorder="1" applyAlignment="1">
      <alignment horizontal="center" vertical="top" wrapText="1"/>
    </xf>
    <xf numFmtId="0" fontId="10" fillId="0" borderId="12" xfId="0" applyFont="1" applyBorder="1" applyAlignment="1">
      <alignment horizontal="center" vertical="center" wrapText="1"/>
    </xf>
    <xf numFmtId="0" fontId="0" fillId="0" borderId="12" xfId="0" applyBorder="1" applyAlignment="1">
      <alignment horizontal="right" vertical="center" wrapText="1"/>
    </xf>
    <xf numFmtId="0" fontId="9" fillId="0" borderId="12" xfId="0" applyFont="1" applyBorder="1" applyAlignment="1">
      <alignment horizontal="right" vertical="center" wrapText="1"/>
    </xf>
    <xf numFmtId="0" fontId="15" fillId="0" borderId="12" xfId="0" applyFont="1" applyBorder="1" applyAlignment="1">
      <alignment horizontal="justify" vertical="top" wrapText="1"/>
    </xf>
    <xf numFmtId="0" fontId="6" fillId="0" borderId="13" xfId="0" applyFont="1" applyBorder="1" applyAlignment="1">
      <alignment horizontal="left" vertical="center" wrapText="1"/>
    </xf>
    <xf numFmtId="0" fontId="6" fillId="0" borderId="0" xfId="0" applyFont="1" applyAlignment="1">
      <alignment horizontal="left" vertical="center" wrapText="1"/>
    </xf>
    <xf numFmtId="0" fontId="6" fillId="0" borderId="14" xfId="0" applyFont="1" applyBorder="1" applyAlignment="1">
      <alignment horizontal="left" vertical="center" wrapText="1"/>
    </xf>
    <xf numFmtId="0" fontId="6" fillId="0" borderId="0" xfId="0" applyFont="1" applyAlignment="1">
      <alignment vertical="center" wrapText="1"/>
    </xf>
    <xf numFmtId="0" fontId="6" fillId="0" borderId="14" xfId="0" applyFont="1" applyBorder="1" applyAlignment="1">
      <alignment vertical="center" wrapText="1"/>
    </xf>
    <xf numFmtId="164" fontId="5" fillId="0" borderId="6" xfId="0" applyNumberFormat="1" applyFont="1" applyBorder="1" applyAlignment="1">
      <alignment horizontal="right" vertical="center" wrapText="1"/>
    </xf>
    <xf numFmtId="0" fontId="1" fillId="0" borderId="0" xfId="0" applyFont="1" applyAlignment="1">
      <alignment vertical="center" wrapText="1"/>
    </xf>
    <xf numFmtId="0" fontId="11" fillId="3" borderId="20" xfId="0" applyFont="1" applyFill="1" applyBorder="1" applyAlignment="1">
      <alignment horizontal="center" vertical="center" wrapText="1"/>
    </xf>
    <xf numFmtId="0" fontId="4" fillId="0" borderId="20" xfId="0" applyFont="1" applyBorder="1" applyAlignment="1">
      <alignment horizontal="center" vertical="center" wrapText="1"/>
    </xf>
    <xf numFmtId="0" fontId="7" fillId="0" borderId="0" xfId="0" applyFont="1" applyAlignment="1">
      <alignment vertical="center" wrapText="1"/>
    </xf>
    <xf numFmtId="0" fontId="17" fillId="3" borderId="26" xfId="0" applyFont="1" applyFill="1" applyBorder="1" applyAlignment="1">
      <alignment horizontal="right" vertical="center" wrapText="1"/>
    </xf>
    <xf numFmtId="0" fontId="18" fillId="3" borderId="24" xfId="0" applyFont="1" applyFill="1" applyBorder="1" applyAlignment="1">
      <alignment horizontal="left" vertical="center" wrapText="1"/>
    </xf>
    <xf numFmtId="0" fontId="17" fillId="3" borderId="27" xfId="0" applyFont="1" applyFill="1" applyBorder="1" applyAlignment="1">
      <alignment horizontal="right" vertical="center" wrapText="1"/>
    </xf>
    <xf numFmtId="0" fontId="19" fillId="3" borderId="28" xfId="0" applyFont="1" applyFill="1" applyBorder="1" applyAlignment="1">
      <alignment horizontal="left" vertical="center" wrapText="1"/>
    </xf>
    <xf numFmtId="0" fontId="20" fillId="3" borderId="27" xfId="0" applyFont="1" applyFill="1" applyBorder="1" applyAlignment="1">
      <alignment horizontal="right" vertical="center" wrapText="1"/>
    </xf>
    <xf numFmtId="0" fontId="4" fillId="4" borderId="20" xfId="0" applyFont="1" applyFill="1" applyBorder="1" applyAlignment="1">
      <alignment horizontal="center" vertical="center" wrapText="1"/>
    </xf>
    <xf numFmtId="0" fontId="1" fillId="0" borderId="12" xfId="0" applyFont="1" applyBorder="1" applyAlignment="1" applyProtection="1">
      <alignment horizontal="left" wrapText="1"/>
      <protection locked="0"/>
    </xf>
    <xf numFmtId="0" fontId="6" fillId="0" borderId="29" xfId="0" applyFont="1" applyBorder="1" applyAlignment="1">
      <alignment horizontal="right" vertical="center" wrapText="1"/>
    </xf>
    <xf numFmtId="0" fontId="6" fillId="0" borderId="30" xfId="0" applyFont="1" applyBorder="1" applyAlignment="1">
      <alignment horizontal="right" vertical="center" wrapText="1"/>
    </xf>
    <xf numFmtId="0" fontId="6" fillId="0" borderId="31" xfId="0" applyFont="1" applyBorder="1" applyAlignment="1">
      <alignment horizontal="right" vertical="center" wrapText="1"/>
    </xf>
    <xf numFmtId="165" fontId="9" fillId="0" borderId="18" xfId="0" applyNumberFormat="1" applyFont="1" applyBorder="1" applyAlignment="1">
      <alignment horizontal="right" wrapText="1"/>
    </xf>
    <xf numFmtId="164" fontId="5" fillId="0" borderId="19" xfId="0" applyNumberFormat="1" applyFont="1" applyBorder="1" applyAlignment="1">
      <alignment horizontal="right" vertical="center" wrapText="1"/>
    </xf>
    <xf numFmtId="165" fontId="9" fillId="0" borderId="13" xfId="0" applyNumberFormat="1" applyFont="1" applyBorder="1" applyAlignment="1">
      <alignment horizontal="right" wrapText="1"/>
    </xf>
    <xf numFmtId="164" fontId="5" fillId="0" borderId="14" xfId="0" applyNumberFormat="1" applyFont="1" applyBorder="1" applyAlignment="1">
      <alignment horizontal="right" vertical="center" wrapText="1"/>
    </xf>
    <xf numFmtId="165" fontId="9" fillId="0" borderId="29" xfId="0" applyNumberFormat="1" applyFont="1" applyBorder="1" applyAlignment="1">
      <alignment horizontal="right" wrapText="1"/>
    </xf>
    <xf numFmtId="164" fontId="4" fillId="0" borderId="31" xfId="0" applyNumberFormat="1" applyFont="1" applyBorder="1" applyAlignment="1">
      <alignment horizontal="right" vertical="center" wrapText="1"/>
    </xf>
    <xf numFmtId="165" fontId="9" fillId="0" borderId="12" xfId="0" applyNumberFormat="1" applyFont="1" applyBorder="1" applyAlignment="1" applyProtection="1">
      <alignment horizontal="right" wrapText="1"/>
      <protection locked="0"/>
    </xf>
    <xf numFmtId="0" fontId="1" fillId="0" borderId="13" xfId="0" applyFont="1" applyBorder="1" applyAlignment="1">
      <alignment horizontal="left" vertical="top" wrapText="1"/>
    </xf>
    <xf numFmtId="0" fontId="9" fillId="0" borderId="0" xfId="0" applyFont="1" applyAlignment="1">
      <alignment horizontal="center" wrapText="1"/>
    </xf>
    <xf numFmtId="0" fontId="1" fillId="0" borderId="14" xfId="0" applyFont="1" applyBorder="1" applyAlignment="1">
      <alignment horizontal="center" wrapText="1"/>
    </xf>
    <xf numFmtId="0" fontId="9" fillId="0" borderId="13" xfId="0" applyFont="1" applyBorder="1" applyAlignment="1">
      <alignment horizontal="right" vertical="center" wrapText="1"/>
    </xf>
    <xf numFmtId="0" fontId="9" fillId="0" borderId="0" xfId="0" applyFont="1" applyAlignment="1">
      <alignment horizontal="center" vertical="center" wrapText="1"/>
    </xf>
    <xf numFmtId="0" fontId="9" fillId="0" borderId="14" xfId="0" applyFont="1" applyBorder="1" applyAlignment="1">
      <alignment horizontal="center" vertical="center" wrapText="1"/>
    </xf>
    <xf numFmtId="0" fontId="1" fillId="0" borderId="13" xfId="0" applyFont="1" applyBorder="1" applyAlignment="1">
      <alignment horizontal="right" vertical="center" wrapText="1"/>
    </xf>
    <xf numFmtId="0" fontId="1" fillId="0" borderId="14" xfId="0" applyFont="1" applyBorder="1" applyAlignment="1">
      <alignment horizontal="center" vertical="center" wrapText="1"/>
    </xf>
    <xf numFmtId="0" fontId="23" fillId="0" borderId="0" xfId="0" applyFont="1" applyAlignment="1">
      <alignment horizontal="center" vertical="center" wrapText="1"/>
    </xf>
    <xf numFmtId="0" fontId="12" fillId="0" borderId="0" xfId="0" applyFont="1" applyAlignment="1">
      <alignment horizontal="center" vertical="center" wrapText="1"/>
    </xf>
    <xf numFmtId="0" fontId="24" fillId="0" borderId="0" xfId="0" applyFont="1" applyAlignment="1">
      <alignment horizontal="center" vertical="center" wrapText="1"/>
    </xf>
    <xf numFmtId="0" fontId="29" fillId="0" borderId="0" xfId="0" applyFont="1" applyAlignment="1">
      <alignment horizontal="center" vertical="center" wrapText="1"/>
    </xf>
    <xf numFmtId="10" fontId="28" fillId="3" borderId="1" xfId="0" applyNumberFormat="1" applyFont="1" applyFill="1" applyBorder="1" applyAlignment="1">
      <alignment horizontal="center" vertical="center" wrapText="1"/>
    </xf>
    <xf numFmtId="0" fontId="33" fillId="0" borderId="0" xfId="0" applyFont="1" applyAlignment="1">
      <alignment horizontal="center" vertical="center" wrapText="1"/>
    </xf>
    <xf numFmtId="0" fontId="26" fillId="0" borderId="0" xfId="0" applyFont="1" applyAlignment="1">
      <alignment vertical="center" wrapText="1"/>
    </xf>
    <xf numFmtId="0" fontId="37" fillId="0" borderId="20" xfId="0" applyFont="1" applyBorder="1" applyAlignment="1">
      <alignment horizontal="center" vertical="center" wrapText="1"/>
    </xf>
    <xf numFmtId="0" fontId="3" fillId="3" borderId="28" xfId="0" applyFont="1" applyFill="1" applyBorder="1" applyAlignment="1">
      <alignment horizontal="left" vertical="center" wrapText="1"/>
    </xf>
    <xf numFmtId="9" fontId="18" fillId="3" borderId="24" xfId="0" applyNumberFormat="1" applyFont="1" applyFill="1" applyBorder="1" applyAlignment="1">
      <alignment horizontal="left" vertical="center" wrapText="1"/>
    </xf>
    <xf numFmtId="9" fontId="3" fillId="3" borderId="28" xfId="0" applyNumberFormat="1" applyFont="1" applyFill="1" applyBorder="1" applyAlignment="1">
      <alignment horizontal="left" vertical="center" wrapText="1"/>
    </xf>
    <xf numFmtId="0" fontId="5" fillId="0" borderId="20" xfId="0" applyFont="1" applyBorder="1" applyAlignment="1" applyProtection="1">
      <alignment horizontal="center" vertical="center" wrapText="1"/>
      <protection locked="0"/>
    </xf>
    <xf numFmtId="0" fontId="39" fillId="0" borderId="0" xfId="0" applyFont="1" applyAlignment="1">
      <alignment horizontal="center" vertical="center" wrapText="1"/>
    </xf>
    <xf numFmtId="165" fontId="9" fillId="0" borderId="11" xfId="0" applyNumberFormat="1" applyFont="1" applyBorder="1" applyAlignment="1" applyProtection="1">
      <alignment horizontal="right" wrapText="1"/>
      <protection locked="0"/>
    </xf>
    <xf numFmtId="0" fontId="31" fillId="0" borderId="0" xfId="0" applyFont="1" applyAlignment="1">
      <alignment horizontal="right" vertical="center" wrapText="1"/>
    </xf>
    <xf numFmtId="169" fontId="32" fillId="3" borderId="32" xfId="0" applyNumberFormat="1" applyFont="1" applyFill="1" applyBorder="1" applyAlignment="1">
      <alignment horizontal="center" vertical="center" wrapText="1"/>
    </xf>
    <xf numFmtId="169" fontId="32" fillId="3" borderId="35" xfId="0" applyNumberFormat="1" applyFont="1" applyFill="1" applyBorder="1" applyAlignment="1">
      <alignment horizontal="center" vertical="center" wrapText="1"/>
    </xf>
    <xf numFmtId="0" fontId="21" fillId="0" borderId="0" xfId="0" applyFont="1" applyAlignment="1">
      <alignment horizontal="center" vertical="center" wrapText="1"/>
    </xf>
    <xf numFmtId="0" fontId="38" fillId="0" borderId="0" xfId="0" applyFont="1" applyAlignment="1">
      <alignment horizontal="center" vertical="center" wrapText="1"/>
    </xf>
    <xf numFmtId="0" fontId="27" fillId="0" borderId="0" xfId="0" applyFont="1" applyAlignment="1">
      <alignment horizontal="right" vertical="center" wrapText="1"/>
    </xf>
    <xf numFmtId="164" fontId="28" fillId="3" borderId="32" xfId="0" applyNumberFormat="1" applyFont="1" applyFill="1" applyBorder="1" applyAlignment="1">
      <alignment horizontal="center" vertical="center" wrapText="1"/>
    </xf>
    <xf numFmtId="164" fontId="28" fillId="3" borderId="35" xfId="0" applyNumberFormat="1" applyFont="1" applyFill="1" applyBorder="1" applyAlignment="1">
      <alignment horizontal="center" vertical="center" wrapText="1"/>
    </xf>
    <xf numFmtId="0" fontId="26" fillId="0" borderId="36" xfId="0" applyFont="1" applyBorder="1" applyAlignment="1">
      <alignment horizontal="center" vertical="center" wrapText="1"/>
    </xf>
    <xf numFmtId="168" fontId="32" fillId="3" borderId="32" xfId="0" applyNumberFormat="1" applyFont="1" applyFill="1" applyBorder="1" applyAlignment="1">
      <alignment horizontal="center" vertical="center" wrapText="1"/>
    </xf>
    <xf numFmtId="168" fontId="32" fillId="3" borderId="35" xfId="0" applyNumberFormat="1" applyFont="1" applyFill="1" applyBorder="1" applyAlignment="1">
      <alignment horizontal="center" vertical="center" wrapText="1"/>
    </xf>
    <xf numFmtId="164" fontId="5" fillId="3" borderId="13" xfId="0" applyNumberFormat="1" applyFont="1" applyFill="1" applyBorder="1" applyAlignment="1">
      <alignment horizontal="center" vertical="center" wrapText="1"/>
    </xf>
    <xf numFmtId="164" fontId="5" fillId="3" borderId="14" xfId="0" applyNumberFormat="1" applyFont="1" applyFill="1" applyBorder="1" applyAlignment="1">
      <alignment horizontal="center" vertical="center" wrapText="1"/>
    </xf>
    <xf numFmtId="164" fontId="22" fillId="3" borderId="13" xfId="0" applyNumberFormat="1" applyFont="1" applyFill="1" applyBorder="1" applyAlignment="1">
      <alignment horizontal="center" vertical="center" wrapText="1"/>
    </xf>
    <xf numFmtId="164" fontId="22" fillId="3" borderId="14" xfId="0" applyNumberFormat="1" applyFont="1" applyFill="1" applyBorder="1" applyAlignment="1">
      <alignment horizontal="center" vertical="center" wrapText="1"/>
    </xf>
    <xf numFmtId="0" fontId="25" fillId="0" borderId="34" xfId="0" applyFont="1" applyBorder="1" applyAlignment="1">
      <alignment horizontal="left" wrapText="1"/>
    </xf>
    <xf numFmtId="0" fontId="6" fillId="0" borderId="13" xfId="0" applyFont="1" applyBorder="1" applyAlignment="1">
      <alignment horizontal="left" vertical="center" wrapText="1"/>
    </xf>
    <xf numFmtId="0" fontId="6" fillId="0" borderId="0" xfId="0" applyFont="1" applyAlignment="1">
      <alignment horizontal="left" vertical="center" wrapText="1"/>
    </xf>
    <xf numFmtId="0" fontId="6" fillId="0" borderId="14" xfId="0" applyFont="1" applyBorder="1" applyAlignment="1">
      <alignment horizontal="left" vertical="center" wrapText="1"/>
    </xf>
    <xf numFmtId="0" fontId="6" fillId="3" borderId="13" xfId="0" applyFont="1" applyFill="1" applyBorder="1" applyAlignment="1">
      <alignment horizontal="right" vertical="center" wrapText="1"/>
    </xf>
    <xf numFmtId="0" fontId="6" fillId="3" borderId="0" xfId="0" applyFont="1" applyFill="1" applyAlignment="1">
      <alignment horizontal="right" vertical="center" wrapText="1"/>
    </xf>
    <xf numFmtId="0" fontId="6" fillId="3" borderId="14" xfId="0" applyFont="1" applyFill="1" applyBorder="1" applyAlignment="1">
      <alignment horizontal="right" vertical="center" wrapText="1"/>
    </xf>
    <xf numFmtId="0" fontId="16" fillId="3" borderId="13"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14" xfId="0" applyFont="1" applyFill="1" applyBorder="1" applyAlignment="1">
      <alignment horizontal="left" vertical="center" wrapText="1"/>
    </xf>
    <xf numFmtId="167" fontId="6" fillId="0" borderId="13" xfId="0" applyNumberFormat="1" applyFont="1" applyBorder="1" applyAlignment="1">
      <alignment horizontal="left" vertical="center" wrapText="1"/>
    </xf>
    <xf numFmtId="167" fontId="6" fillId="0" borderId="0" xfId="0" applyNumberFormat="1" applyFont="1" applyAlignment="1">
      <alignment horizontal="left"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2" fillId="0" borderId="0" xfId="0" applyFont="1" applyAlignment="1">
      <alignment horizontal="center" wrapText="1"/>
    </xf>
    <xf numFmtId="166" fontId="6" fillId="0" borderId="13" xfId="0" applyNumberFormat="1" applyFont="1" applyBorder="1" applyAlignment="1">
      <alignment horizontal="right" vertical="center" wrapText="1"/>
    </xf>
    <xf numFmtId="166" fontId="6" fillId="0" borderId="0" xfId="0" applyNumberFormat="1" applyFont="1" applyAlignment="1">
      <alignment horizontal="right" vertical="center" wrapText="1"/>
    </xf>
    <xf numFmtId="166" fontId="6" fillId="0" borderId="14" xfId="0" applyNumberFormat="1" applyFont="1" applyBorder="1" applyAlignment="1">
      <alignment horizontal="right" vertical="center" wrapText="1"/>
    </xf>
    <xf numFmtId="0" fontId="6" fillId="0" borderId="13" xfId="0" applyFont="1" applyBorder="1" applyAlignment="1">
      <alignment horizontal="right" vertical="center" wrapText="1"/>
    </xf>
    <xf numFmtId="0" fontId="6" fillId="0" borderId="0" xfId="0" applyFont="1" applyAlignment="1">
      <alignment horizontal="right" vertical="center" wrapText="1"/>
    </xf>
    <xf numFmtId="0" fontId="6" fillId="0" borderId="14" xfId="0" applyFont="1" applyBorder="1" applyAlignment="1">
      <alignment horizontal="right" vertical="center" wrapText="1"/>
    </xf>
    <xf numFmtId="0" fontId="6" fillId="0" borderId="13" xfId="0" applyFont="1" applyBorder="1" applyAlignment="1">
      <alignment horizontal="left" vertical="top" wrapText="1"/>
    </xf>
    <xf numFmtId="0" fontId="6" fillId="0" borderId="0" xfId="0" applyFont="1" applyAlignment="1">
      <alignment horizontal="left" vertical="top" wrapText="1"/>
    </xf>
    <xf numFmtId="0" fontId="6" fillId="0" borderId="14" xfId="0" applyFont="1" applyBorder="1" applyAlignment="1">
      <alignment horizontal="left" vertical="top" wrapText="1"/>
    </xf>
    <xf numFmtId="0" fontId="7" fillId="3" borderId="13" xfId="0" applyFont="1" applyFill="1" applyBorder="1" applyAlignment="1">
      <alignment horizontal="left" vertical="center" wrapText="1"/>
    </xf>
    <xf numFmtId="0" fontId="7" fillId="3" borderId="0" xfId="0" applyFont="1" applyFill="1" applyAlignment="1">
      <alignment horizontal="left" vertical="center" wrapText="1"/>
    </xf>
    <xf numFmtId="0" fontId="7" fillId="3" borderId="14" xfId="0" applyFont="1" applyFill="1" applyBorder="1" applyAlignment="1">
      <alignment horizontal="left" vertical="center" wrapText="1"/>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4" fillId="0" borderId="13" xfId="0" applyFont="1" applyBorder="1" applyAlignment="1">
      <alignment horizontal="left" vertical="center" wrapText="1"/>
    </xf>
    <xf numFmtId="0" fontId="4" fillId="0" borderId="0" xfId="0" applyFont="1" applyAlignment="1">
      <alignment horizontal="left" vertical="center" wrapText="1"/>
    </xf>
    <xf numFmtId="0" fontId="4" fillId="0" borderId="14" xfId="0" applyFont="1" applyBorder="1" applyAlignment="1">
      <alignment horizontal="left"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35" fillId="0" borderId="0" xfId="0" applyFont="1" applyAlignment="1">
      <alignment horizontal="center" vertical="center" wrapText="1"/>
    </xf>
    <xf numFmtId="3" fontId="28" fillId="3" borderId="32" xfId="0" applyNumberFormat="1" applyFont="1" applyFill="1" applyBorder="1" applyAlignment="1">
      <alignment horizontal="center" vertical="center" wrapText="1"/>
    </xf>
    <xf numFmtId="3" fontId="28" fillId="3" borderId="35" xfId="0" applyNumberFormat="1" applyFont="1" applyFill="1" applyBorder="1" applyAlignment="1">
      <alignment horizontal="center" vertical="center" wrapText="1"/>
    </xf>
    <xf numFmtId="0" fontId="11" fillId="3" borderId="21" xfId="0" applyFont="1" applyFill="1" applyBorder="1" applyAlignment="1">
      <alignment horizontal="center" vertical="center" wrapText="1"/>
    </xf>
    <xf numFmtId="0" fontId="11" fillId="3" borderId="22"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4" fillId="0" borderId="21" xfId="0" applyFont="1" applyBorder="1" applyAlignment="1">
      <alignment horizontal="center" vertical="center" wrapText="1"/>
    </xf>
    <xf numFmtId="0" fontId="24" fillId="0" borderId="22" xfId="0" applyFont="1" applyBorder="1" applyAlignment="1">
      <alignment horizontal="center" vertical="center" wrapText="1"/>
    </xf>
    <xf numFmtId="0" fontId="24" fillId="0" borderId="23" xfId="0" applyFont="1" applyBorder="1" applyAlignment="1">
      <alignment horizontal="center" vertical="center" wrapText="1"/>
    </xf>
    <xf numFmtId="0" fontId="11" fillId="3" borderId="20" xfId="0" applyFont="1" applyFill="1" applyBorder="1" applyAlignment="1">
      <alignment horizontal="center" vertical="center" wrapText="1"/>
    </xf>
    <xf numFmtId="0" fontId="34" fillId="3" borderId="21" xfId="0" applyFont="1" applyFill="1" applyBorder="1" applyAlignment="1">
      <alignment horizontal="center" vertical="center" wrapText="1"/>
    </xf>
    <xf numFmtId="0" fontId="34" fillId="3" borderId="23" xfId="0" applyFont="1" applyFill="1" applyBorder="1" applyAlignment="1">
      <alignment horizontal="center" vertical="center" wrapText="1"/>
    </xf>
    <xf numFmtId="0" fontId="22" fillId="0" borderId="21" xfId="0" applyFont="1" applyBorder="1" applyAlignment="1" applyProtection="1">
      <alignment horizontal="center" vertical="center" wrapText="1"/>
      <protection locked="0"/>
    </xf>
    <xf numFmtId="0" fontId="22" fillId="0" borderId="23" xfId="0" applyFont="1" applyBorder="1" applyAlignment="1" applyProtection="1">
      <alignment horizontal="center" vertical="center" wrapText="1"/>
      <protection locked="0"/>
    </xf>
    <xf numFmtId="0" fontId="26" fillId="0" borderId="0" xfId="0" applyFont="1" applyAlignment="1">
      <alignment horizontal="right" vertical="center" wrapText="1"/>
    </xf>
    <xf numFmtId="4" fontId="28" fillId="3" borderId="32" xfId="0" applyNumberFormat="1" applyFont="1" applyFill="1" applyBorder="1" applyAlignment="1">
      <alignment horizontal="center" vertical="center" wrapText="1"/>
    </xf>
    <xf numFmtId="4" fontId="28" fillId="3" borderId="35" xfId="0" applyNumberFormat="1" applyFont="1" applyFill="1" applyBorder="1" applyAlignment="1">
      <alignment horizontal="center" vertical="center" wrapText="1"/>
    </xf>
    <xf numFmtId="0" fontId="36" fillId="4" borderId="21" xfId="0" applyFont="1" applyFill="1" applyBorder="1" applyAlignment="1">
      <alignment horizontal="center" vertical="center" wrapText="1"/>
    </xf>
    <xf numFmtId="0" fontId="36" fillId="4" borderId="23"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22" xfId="0" applyFont="1" applyFill="1" applyBorder="1" applyAlignment="1">
      <alignment horizontal="left" vertical="center" wrapText="1"/>
    </xf>
    <xf numFmtId="0" fontId="3" fillId="4" borderId="23" xfId="0" applyFont="1" applyFill="1" applyBorder="1" applyAlignment="1">
      <alignment horizontal="left" vertical="center" wrapText="1"/>
    </xf>
    <xf numFmtId="0" fontId="4" fillId="0" borderId="0" xfId="0" applyFont="1" applyAlignment="1">
      <alignment horizontal="right" vertical="center" wrapText="1"/>
    </xf>
    <xf numFmtId="0" fontId="4" fillId="0" borderId="24" xfId="0" applyFont="1" applyBorder="1" applyAlignment="1">
      <alignment horizontal="right" vertical="center" wrapText="1"/>
    </xf>
    <xf numFmtId="0" fontId="21" fillId="0" borderId="0" xfId="0" applyFont="1" applyAlignment="1">
      <alignment horizontal="center" wrapText="1"/>
    </xf>
    <xf numFmtId="0" fontId="35" fillId="0" borderId="0" xfId="0" applyFont="1" applyAlignment="1">
      <alignment horizontal="center" wrapText="1"/>
    </xf>
    <xf numFmtId="0" fontId="1" fillId="0" borderId="37" xfId="0" applyFont="1" applyBorder="1" applyAlignment="1">
      <alignment horizontal="center" vertical="center" wrapText="1"/>
    </xf>
    <xf numFmtId="0" fontId="31" fillId="0" borderId="14" xfId="0" applyFont="1" applyBorder="1" applyAlignment="1">
      <alignment horizontal="right" vertical="center" wrapText="1"/>
    </xf>
    <xf numFmtId="169" fontId="32" fillId="3" borderId="33" xfId="0" applyNumberFormat="1" applyFont="1" applyFill="1" applyBorder="1" applyAlignment="1">
      <alignment horizontal="center" vertical="center" wrapText="1"/>
    </xf>
    <xf numFmtId="4" fontId="30" fillId="3" borderId="32" xfId="0" applyNumberFormat="1" applyFont="1" applyFill="1" applyBorder="1" applyAlignment="1">
      <alignment horizontal="center" vertical="center" wrapText="1"/>
    </xf>
    <xf numFmtId="4" fontId="30" fillId="3" borderId="35" xfId="0" applyNumberFormat="1" applyFont="1" applyFill="1" applyBorder="1" applyAlignment="1">
      <alignment horizontal="center" vertical="center" wrapText="1"/>
    </xf>
    <xf numFmtId="0" fontId="27" fillId="0" borderId="14" xfId="0" applyFont="1" applyBorder="1" applyAlignment="1">
      <alignment horizontal="right" vertical="center" wrapText="1"/>
    </xf>
    <xf numFmtId="10" fontId="28" fillId="3" borderId="32" xfId="0" applyNumberFormat="1" applyFont="1" applyFill="1" applyBorder="1" applyAlignment="1">
      <alignment horizontal="center" vertical="center" wrapText="1"/>
    </xf>
    <xf numFmtId="10" fontId="28" fillId="3" borderId="35" xfId="0" applyNumberFormat="1" applyFont="1" applyFill="1" applyBorder="1" applyAlignment="1">
      <alignment horizontal="center" vertical="center" wrapText="1"/>
    </xf>
    <xf numFmtId="0" fontId="7" fillId="0" borderId="0" xfId="0" applyFont="1" applyAlignment="1">
      <alignment horizontal="right" vertical="center" wrapText="1"/>
    </xf>
    <xf numFmtId="0" fontId="7" fillId="0" borderId="24" xfId="0" applyFont="1" applyBorder="1" applyAlignment="1">
      <alignment horizontal="right" vertical="center" wrapText="1"/>
    </xf>
    <xf numFmtId="4" fontId="22" fillId="3" borderId="21" xfId="0" applyNumberFormat="1" applyFont="1" applyFill="1" applyBorder="1" applyAlignment="1">
      <alignment horizontal="center" vertical="center" wrapText="1"/>
    </xf>
    <xf numFmtId="4" fontId="22" fillId="3" borderId="23" xfId="0" applyNumberFormat="1" applyFont="1" applyFill="1" applyBorder="1" applyAlignment="1">
      <alignment horizontal="center" vertical="center" wrapText="1"/>
    </xf>
    <xf numFmtId="0" fontId="11" fillId="3" borderId="25" xfId="0" applyFont="1" applyFill="1" applyBorder="1" applyAlignment="1">
      <alignment horizontal="center"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6" fillId="3" borderId="20" xfId="0" applyFont="1" applyFill="1" applyBorder="1" applyAlignment="1">
      <alignment horizontal="center" vertical="center" wrapText="1"/>
    </xf>
  </cellXfs>
  <cellStyles count="1">
    <cellStyle name="Normal" xfId="0" builtinId="0"/>
  </cellStyles>
  <dxfs count="18">
    <dxf>
      <font>
        <b/>
        <i val="0"/>
        <color theme="0"/>
      </font>
      <fill>
        <patternFill>
          <bgColor theme="5" tint="-0.499984740745262"/>
        </patternFill>
      </fill>
    </dxf>
    <dxf>
      <font>
        <b val="0"/>
        <i val="0"/>
        <color theme="1"/>
      </font>
      <fill>
        <patternFill>
          <bgColor theme="6" tint="0.39994506668294322"/>
        </patternFill>
      </fill>
    </dxf>
    <dxf>
      <fill>
        <patternFill>
          <bgColor theme="0" tint="-0.14996795556505021"/>
        </patternFill>
      </fill>
    </dxf>
    <dxf>
      <font>
        <b/>
        <i val="0"/>
        <color theme="0"/>
      </font>
      <fill>
        <patternFill>
          <bgColor theme="5" tint="-0.499984740745262"/>
        </patternFill>
      </fill>
    </dxf>
    <dxf>
      <fill>
        <patternFill>
          <bgColor theme="6" tint="0.39994506668294322"/>
        </patternFill>
      </fill>
    </dxf>
    <dxf>
      <font>
        <b/>
        <i val="0"/>
        <color theme="0"/>
      </font>
      <fill>
        <patternFill>
          <bgColor theme="5" tint="-0.499984740745262"/>
        </patternFill>
      </fill>
    </dxf>
    <dxf>
      <font>
        <b/>
        <i val="0"/>
        <color theme="0"/>
      </font>
      <fill>
        <patternFill>
          <bgColor theme="5" tint="-0.499984740745262"/>
        </patternFill>
      </fill>
    </dxf>
    <dxf>
      <font>
        <b/>
        <i val="0"/>
        <color theme="0"/>
      </font>
      <fill>
        <patternFill>
          <bgColor theme="5" tint="-0.499984740745262"/>
        </patternFill>
      </fill>
    </dxf>
    <dxf>
      <font>
        <b/>
        <i val="0"/>
        <color theme="0"/>
      </font>
      <fill>
        <patternFill>
          <bgColor theme="5" tint="-0.499984740745262"/>
        </patternFill>
      </fill>
    </dxf>
    <dxf>
      <font>
        <b val="0"/>
        <i val="0"/>
        <color theme="1"/>
      </font>
      <fill>
        <patternFill>
          <bgColor theme="6" tint="0.39994506668294322"/>
        </patternFill>
      </fill>
    </dxf>
    <dxf>
      <font>
        <b/>
        <i val="0"/>
        <color theme="0"/>
      </font>
      <fill>
        <patternFill>
          <bgColor theme="5" tint="-0.499984740745262"/>
        </patternFill>
      </fill>
    </dxf>
    <dxf>
      <fill>
        <patternFill>
          <bgColor theme="6" tint="0.39994506668294322"/>
        </patternFill>
      </fill>
    </dxf>
    <dxf>
      <font>
        <b/>
        <i val="0"/>
        <color theme="0"/>
      </font>
      <fill>
        <patternFill>
          <bgColor theme="5" tint="-0.499984740745262"/>
        </patternFill>
      </fill>
    </dxf>
    <dxf>
      <fill>
        <patternFill>
          <bgColor theme="6" tint="0.39994506668294322"/>
        </patternFill>
      </fill>
    </dxf>
    <dxf>
      <fill>
        <patternFill>
          <bgColor theme="6" tint="0.39994506668294322"/>
        </patternFill>
      </fill>
    </dxf>
    <dxf>
      <font>
        <b/>
        <i val="0"/>
        <color theme="0"/>
      </font>
      <fill>
        <patternFill>
          <bgColor theme="5" tint="-0.499984740745262"/>
        </patternFill>
      </fill>
    </dxf>
    <dxf>
      <font>
        <b/>
        <i val="0"/>
        <color theme="0"/>
      </font>
      <fill>
        <patternFill>
          <bgColor theme="5" tint="-0.499984740745262"/>
        </patternFill>
      </fill>
    </dxf>
    <dxf>
      <fill>
        <patternFill>
          <bgColor theme="6" tint="0.3999450666829432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15</xdr:col>
      <xdr:colOff>504824</xdr:colOff>
      <xdr:row>0</xdr:row>
      <xdr:rowOff>190500</xdr:rowOff>
    </xdr:from>
    <xdr:to>
      <xdr:col>22</xdr:col>
      <xdr:colOff>180975</xdr:colOff>
      <xdr:row>1</xdr:row>
      <xdr:rowOff>247650</xdr:rowOff>
    </xdr:to>
    <xdr:sp macro="" textlink="">
      <xdr:nvSpPr>
        <xdr:cNvPr id="2" name="Retângulo 1">
          <a:extLst>
            <a:ext uri="{FF2B5EF4-FFF2-40B4-BE49-F238E27FC236}">
              <a16:creationId xmlns:a16="http://schemas.microsoft.com/office/drawing/2014/main" id="{743D37AF-485D-963E-CDB7-19DE28853AAE}"/>
            </a:ext>
          </a:extLst>
        </xdr:cNvPr>
        <xdr:cNvSpPr/>
      </xdr:nvSpPr>
      <xdr:spPr>
        <a:xfrm>
          <a:off x="10496549" y="190500"/>
          <a:ext cx="3943351" cy="409575"/>
        </a:xfrm>
        <a:prstGeom prst="rect">
          <a:avLst/>
        </a:prstGeom>
        <a:solidFill>
          <a:schemeClr val="accent3">
            <a:lumMod val="40000"/>
            <a:lumOff val="60000"/>
          </a:schemeClr>
        </a:solidFill>
        <a:ln w="3175">
          <a:solidFill>
            <a:schemeClr val="accent3">
              <a:lumMod val="40000"/>
              <a:lumOff val="6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b="1" kern="1200">
              <a:solidFill>
                <a:schemeClr val="tx1"/>
              </a:solidFill>
            </a:rPr>
            <a:t>Células a VERDE, é de preenchimento obrigatório.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533400</xdr:colOff>
      <xdr:row>1</xdr:row>
      <xdr:rowOff>238125</xdr:rowOff>
    </xdr:from>
    <xdr:to>
      <xdr:col>16</xdr:col>
      <xdr:colOff>523876</xdr:colOff>
      <xdr:row>3</xdr:row>
      <xdr:rowOff>47625</xdr:rowOff>
    </xdr:to>
    <xdr:sp macro="" textlink="">
      <xdr:nvSpPr>
        <xdr:cNvPr id="2" name="Retângulo 1">
          <a:extLst>
            <a:ext uri="{FF2B5EF4-FFF2-40B4-BE49-F238E27FC236}">
              <a16:creationId xmlns:a16="http://schemas.microsoft.com/office/drawing/2014/main" id="{D489A970-096C-402E-89F6-A8ABA6C7C27C}"/>
            </a:ext>
          </a:extLst>
        </xdr:cNvPr>
        <xdr:cNvSpPr/>
      </xdr:nvSpPr>
      <xdr:spPr>
        <a:xfrm>
          <a:off x="7267575" y="381000"/>
          <a:ext cx="3943351" cy="409575"/>
        </a:xfrm>
        <a:prstGeom prst="rect">
          <a:avLst/>
        </a:prstGeom>
        <a:solidFill>
          <a:schemeClr val="accent3">
            <a:lumMod val="40000"/>
            <a:lumOff val="60000"/>
          </a:schemeClr>
        </a:solidFill>
        <a:ln w="3175">
          <a:solidFill>
            <a:schemeClr val="accent3">
              <a:lumMod val="40000"/>
              <a:lumOff val="6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b="1" kern="1200">
              <a:solidFill>
                <a:schemeClr val="tx1"/>
              </a:solidFill>
            </a:rPr>
            <a:t>Células a VERDE, é de preenchimento obrigatório.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28575</xdr:colOff>
      <xdr:row>1</xdr:row>
      <xdr:rowOff>228600</xdr:rowOff>
    </xdr:from>
    <xdr:to>
      <xdr:col>17</xdr:col>
      <xdr:colOff>19051</xdr:colOff>
      <xdr:row>3</xdr:row>
      <xdr:rowOff>38100</xdr:rowOff>
    </xdr:to>
    <xdr:sp macro="" textlink="">
      <xdr:nvSpPr>
        <xdr:cNvPr id="2" name="Retângulo 1">
          <a:extLst>
            <a:ext uri="{FF2B5EF4-FFF2-40B4-BE49-F238E27FC236}">
              <a16:creationId xmlns:a16="http://schemas.microsoft.com/office/drawing/2014/main" id="{B191752D-3CBB-44D1-AA2F-1BB1203D51D6}"/>
            </a:ext>
          </a:extLst>
        </xdr:cNvPr>
        <xdr:cNvSpPr/>
      </xdr:nvSpPr>
      <xdr:spPr>
        <a:xfrm>
          <a:off x="7496175" y="371475"/>
          <a:ext cx="3943351" cy="409575"/>
        </a:xfrm>
        <a:prstGeom prst="rect">
          <a:avLst/>
        </a:prstGeom>
        <a:solidFill>
          <a:schemeClr val="accent3">
            <a:lumMod val="40000"/>
            <a:lumOff val="60000"/>
          </a:schemeClr>
        </a:solidFill>
        <a:ln w="3175">
          <a:solidFill>
            <a:schemeClr val="accent3">
              <a:lumMod val="40000"/>
              <a:lumOff val="6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b="1" kern="1200">
              <a:solidFill>
                <a:schemeClr val="tx1"/>
              </a:solidFill>
            </a:rPr>
            <a:t>Células a VERDE, é de preenchimento obrigatório.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228600</xdr:colOff>
      <xdr:row>1</xdr:row>
      <xdr:rowOff>276225</xdr:rowOff>
    </xdr:from>
    <xdr:to>
      <xdr:col>19</xdr:col>
      <xdr:colOff>514351</xdr:colOff>
      <xdr:row>2</xdr:row>
      <xdr:rowOff>352425</xdr:rowOff>
    </xdr:to>
    <xdr:sp macro="" textlink="">
      <xdr:nvSpPr>
        <xdr:cNvPr id="2" name="Retângulo 1">
          <a:extLst>
            <a:ext uri="{FF2B5EF4-FFF2-40B4-BE49-F238E27FC236}">
              <a16:creationId xmlns:a16="http://schemas.microsoft.com/office/drawing/2014/main" id="{6F960088-E9DC-40D7-A25B-84F135518D8A}"/>
            </a:ext>
          </a:extLst>
        </xdr:cNvPr>
        <xdr:cNvSpPr/>
      </xdr:nvSpPr>
      <xdr:spPr>
        <a:xfrm>
          <a:off x="7991475" y="419100"/>
          <a:ext cx="3943351" cy="409575"/>
        </a:xfrm>
        <a:prstGeom prst="rect">
          <a:avLst/>
        </a:prstGeom>
        <a:solidFill>
          <a:schemeClr val="accent3">
            <a:lumMod val="40000"/>
            <a:lumOff val="60000"/>
          </a:schemeClr>
        </a:solidFill>
        <a:ln w="3175">
          <a:solidFill>
            <a:schemeClr val="accent3">
              <a:lumMod val="40000"/>
              <a:lumOff val="6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b="1" kern="1200">
              <a:solidFill>
                <a:schemeClr val="tx1"/>
              </a:solidFill>
            </a:rPr>
            <a:t>Células a VERDE, é de preenchimento obrigatório. </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73"/>
  <sheetViews>
    <sheetView showGridLines="0" topLeftCell="E1" zoomScaleNormal="100" workbookViewId="0">
      <pane ySplit="26" topLeftCell="A27" activePane="bottomLeft" state="frozen"/>
      <selection activeCell="E1" sqref="E1"/>
      <selection pane="bottomLeft" activeCell="F4" sqref="F4:L4"/>
    </sheetView>
  </sheetViews>
  <sheetFormatPr defaultRowHeight="11.25" x14ac:dyDescent="0.25"/>
  <cols>
    <col min="1" max="4" width="9.140625" style="1" hidden="1" customWidth="1"/>
    <col min="5" max="5" width="0.42578125" style="1" customWidth="1"/>
    <col min="6" max="6" width="5.5703125" style="1" customWidth="1"/>
    <col min="7" max="7" width="60.140625" style="1" customWidth="1"/>
    <col min="8" max="8" width="9" style="1" customWidth="1"/>
    <col min="9" max="9" width="8.140625" style="1" bestFit="1" customWidth="1"/>
    <col min="10" max="10" width="0.5703125" style="1" customWidth="1"/>
    <col min="11" max="11" width="11.140625" style="1" customWidth="1"/>
    <col min="12" max="12" width="13.5703125" style="1" customWidth="1"/>
    <col min="13" max="13" width="40.85546875" style="1" customWidth="1"/>
    <col min="14" max="14" width="0.42578125" style="1" customWidth="1"/>
    <col min="15" max="15" width="0" style="1" hidden="1" customWidth="1"/>
    <col min="16" max="16384" width="9.140625" style="1"/>
  </cols>
  <sheetData>
    <row r="1" spans="6:17" ht="27.75" customHeight="1" x14ac:dyDescent="0.25">
      <c r="F1" s="110" t="s">
        <v>106</v>
      </c>
      <c r="G1" s="110"/>
      <c r="H1" s="110"/>
      <c r="I1" s="110"/>
      <c r="J1" s="110"/>
      <c r="K1" s="110"/>
      <c r="L1" s="110"/>
      <c r="M1" s="110"/>
    </row>
    <row r="2" spans="6:17" ht="27.75" customHeight="1" x14ac:dyDescent="0.25">
      <c r="F2" s="111" t="s">
        <v>125</v>
      </c>
      <c r="G2" s="111"/>
      <c r="H2" s="111"/>
      <c r="I2" s="111"/>
      <c r="J2" s="111"/>
      <c r="K2" s="111"/>
      <c r="L2" s="111"/>
      <c r="M2" s="111"/>
    </row>
    <row r="3" spans="6:17" s="37" customFormat="1" ht="15" customHeight="1" x14ac:dyDescent="0.25">
      <c r="F3" s="137" t="s">
        <v>33</v>
      </c>
      <c r="G3" s="137"/>
      <c r="H3" s="137"/>
      <c r="I3" s="137"/>
      <c r="J3" s="137"/>
      <c r="K3" s="137"/>
      <c r="L3" s="137"/>
      <c r="M3" s="42" t="s">
        <v>40</v>
      </c>
      <c r="Q3" s="1"/>
    </row>
    <row r="4" spans="6:17" ht="15" customHeight="1" x14ac:dyDescent="0.25">
      <c r="F4" s="150"/>
      <c r="G4" s="151"/>
      <c r="H4" s="151"/>
      <c r="I4" s="151"/>
      <c r="J4" s="151"/>
      <c r="K4" s="151"/>
      <c r="L4" s="151"/>
      <c r="M4" s="43"/>
    </row>
    <row r="5" spans="6:17" ht="6.75" customHeight="1" x14ac:dyDescent="0.25"/>
    <row r="6" spans="6:17" s="2" customFormat="1" x14ac:dyDescent="0.25">
      <c r="F6" s="155" t="s">
        <v>0</v>
      </c>
      <c r="G6" s="157" t="s">
        <v>2</v>
      </c>
      <c r="H6" s="157" t="s">
        <v>1</v>
      </c>
      <c r="I6" s="157" t="s">
        <v>3</v>
      </c>
      <c r="J6" s="1"/>
      <c r="K6" s="134" t="s">
        <v>4</v>
      </c>
      <c r="L6" s="135"/>
      <c r="M6" s="136"/>
    </row>
    <row r="7" spans="6:17" ht="22.5" x14ac:dyDescent="0.25">
      <c r="F7" s="156"/>
      <c r="G7" s="158"/>
      <c r="H7" s="158"/>
      <c r="I7" s="158"/>
      <c r="K7" s="3" t="s">
        <v>5</v>
      </c>
      <c r="L7" s="4" t="s">
        <v>6</v>
      </c>
      <c r="M7" s="5" t="s">
        <v>50</v>
      </c>
    </row>
    <row r="8" spans="6:17" ht="7.5" customHeight="1" x14ac:dyDescent="0.2">
      <c r="F8" s="10"/>
      <c r="G8" s="14"/>
      <c r="H8" s="20"/>
      <c r="I8" s="17"/>
      <c r="K8" s="23"/>
      <c r="L8" s="48"/>
      <c r="M8" s="28"/>
    </row>
    <row r="9" spans="6:17" ht="15.75" x14ac:dyDescent="0.2">
      <c r="F9" s="144" t="s">
        <v>7</v>
      </c>
      <c r="G9" s="145"/>
      <c r="H9" s="145"/>
      <c r="I9" s="146"/>
      <c r="K9" s="25"/>
      <c r="L9" s="49"/>
      <c r="M9" s="29"/>
    </row>
    <row r="10" spans="6:17" ht="5.0999999999999996" customHeight="1" x14ac:dyDescent="0.2">
      <c r="F10" s="11"/>
      <c r="G10" s="85"/>
      <c r="H10" s="86"/>
      <c r="I10" s="87"/>
      <c r="K10" s="25"/>
      <c r="L10" s="49"/>
      <c r="M10" s="29"/>
    </row>
    <row r="11" spans="6:17" ht="12.95" customHeight="1" x14ac:dyDescent="0.2">
      <c r="F11" s="54" t="s">
        <v>24</v>
      </c>
      <c r="G11" s="152" t="s">
        <v>55</v>
      </c>
      <c r="H11" s="153"/>
      <c r="I11" s="154"/>
      <c r="K11" s="25"/>
      <c r="L11" s="50">
        <f>SUM(L51:L68)</f>
        <v>0</v>
      </c>
      <c r="M11" s="74"/>
    </row>
    <row r="12" spans="6:17" ht="5.0999999999999996" customHeight="1" x14ac:dyDescent="0.2">
      <c r="F12" s="55"/>
      <c r="G12" s="88"/>
      <c r="H12" s="89"/>
      <c r="I12" s="90"/>
      <c r="K12" s="25"/>
      <c r="L12" s="51"/>
      <c r="M12" s="74"/>
    </row>
    <row r="13" spans="6:17" ht="12.95" customHeight="1" x14ac:dyDescent="0.2">
      <c r="F13" s="54" t="s">
        <v>25</v>
      </c>
      <c r="G13" s="152" t="s">
        <v>56</v>
      </c>
      <c r="H13" s="153"/>
      <c r="I13" s="154"/>
      <c r="K13" s="25"/>
      <c r="L13" s="50">
        <f>SUM(L71:L95)</f>
        <v>0</v>
      </c>
      <c r="M13" s="74"/>
    </row>
    <row r="14" spans="6:17" ht="5.0999999999999996" customHeight="1" x14ac:dyDescent="0.2">
      <c r="F14" s="54"/>
      <c r="G14" s="88"/>
      <c r="H14" s="89"/>
      <c r="I14" s="90"/>
      <c r="K14" s="25"/>
      <c r="L14" s="51"/>
      <c r="M14" s="74"/>
    </row>
    <row r="15" spans="6:17" ht="15" x14ac:dyDescent="0.2">
      <c r="F15" s="54" t="s">
        <v>26</v>
      </c>
      <c r="G15" s="152" t="s">
        <v>57</v>
      </c>
      <c r="H15" s="153"/>
      <c r="I15" s="154"/>
      <c r="K15" s="25"/>
      <c r="L15" s="50">
        <f>SUM(L98:L114)</f>
        <v>0</v>
      </c>
      <c r="M15" s="74"/>
    </row>
    <row r="16" spans="6:17" ht="5.0999999999999996" customHeight="1" x14ac:dyDescent="0.2">
      <c r="F16" s="54"/>
      <c r="G16" s="88"/>
      <c r="H16" s="89"/>
      <c r="I16" s="90"/>
      <c r="K16" s="25"/>
      <c r="L16" s="51"/>
      <c r="M16" s="74"/>
    </row>
    <row r="17" spans="6:13" ht="15" x14ac:dyDescent="0.2">
      <c r="F17" s="54" t="s">
        <v>47</v>
      </c>
      <c r="G17" s="152" t="s">
        <v>58</v>
      </c>
      <c r="H17" s="153"/>
      <c r="I17" s="154"/>
      <c r="K17" s="25"/>
      <c r="L17" s="50">
        <f>SUM(L117:L141)</f>
        <v>0</v>
      </c>
      <c r="M17" s="74"/>
    </row>
    <row r="18" spans="6:13" ht="5.0999999999999996" customHeight="1" x14ac:dyDescent="0.2">
      <c r="F18" s="54"/>
      <c r="G18" s="88"/>
      <c r="H18" s="89"/>
      <c r="I18" s="90"/>
      <c r="K18" s="25"/>
      <c r="L18" s="51"/>
      <c r="M18" s="74"/>
    </row>
    <row r="19" spans="6:13" ht="12.95" customHeight="1" x14ac:dyDescent="0.2">
      <c r="F19" s="54" t="s">
        <v>48</v>
      </c>
      <c r="G19" s="152" t="s">
        <v>59</v>
      </c>
      <c r="H19" s="153"/>
      <c r="I19" s="154"/>
      <c r="K19" s="25"/>
      <c r="L19" s="50">
        <f>SUM(L143:L160)</f>
        <v>0</v>
      </c>
      <c r="M19" s="74"/>
    </row>
    <row r="20" spans="6:13" ht="5.25" customHeight="1" x14ac:dyDescent="0.2">
      <c r="F20" s="56"/>
      <c r="G20" s="91"/>
      <c r="H20" s="89"/>
      <c r="I20" s="92"/>
      <c r="K20" s="25"/>
      <c r="L20" s="52"/>
      <c r="M20" s="74"/>
    </row>
    <row r="21" spans="6:13" ht="15.75" x14ac:dyDescent="0.2">
      <c r="F21" s="141" t="s">
        <v>6</v>
      </c>
      <c r="G21" s="142"/>
      <c r="H21" s="142"/>
      <c r="I21" s="143"/>
      <c r="K21" s="25"/>
      <c r="L21" s="47">
        <f>SUM($L$11:$L$19)</f>
        <v>0</v>
      </c>
      <c r="M21" s="74"/>
    </row>
    <row r="22" spans="6:13" ht="5.0999999999999996" customHeight="1" x14ac:dyDescent="0.2">
      <c r="F22" s="44"/>
      <c r="G22" s="45"/>
      <c r="H22" s="45"/>
      <c r="I22" s="46"/>
      <c r="K22" s="25"/>
      <c r="L22" s="47"/>
      <c r="M22" s="74"/>
    </row>
    <row r="23" spans="6:13" ht="15.75" x14ac:dyDescent="0.2">
      <c r="F23" s="138">
        <v>0.23</v>
      </c>
      <c r="G23" s="139"/>
      <c r="H23" s="139"/>
      <c r="I23" s="140"/>
      <c r="K23" s="25"/>
      <c r="L23" s="47">
        <f>L21*F23</f>
        <v>0</v>
      </c>
      <c r="M23" s="74"/>
    </row>
    <row r="24" spans="6:13" ht="5.0999999999999996" customHeight="1" x14ac:dyDescent="0.2">
      <c r="F24" s="44"/>
      <c r="G24" s="45"/>
      <c r="H24" s="45"/>
      <c r="I24" s="46"/>
      <c r="K24" s="25"/>
      <c r="L24" s="47"/>
      <c r="M24" s="74"/>
    </row>
    <row r="25" spans="6:13" ht="15.75" x14ac:dyDescent="0.2">
      <c r="F25" s="141" t="s">
        <v>64</v>
      </c>
      <c r="G25" s="142"/>
      <c r="H25" s="142"/>
      <c r="I25" s="143"/>
      <c r="K25" s="25"/>
      <c r="L25" s="47">
        <f>L21+L23</f>
        <v>0</v>
      </c>
      <c r="M25" s="74"/>
    </row>
    <row r="26" spans="6:13" ht="8.25" customHeight="1" x14ac:dyDescent="0.2">
      <c r="F26" s="75"/>
      <c r="G26" s="76"/>
      <c r="H26" s="76"/>
      <c r="I26" s="77"/>
      <c r="K26" s="27"/>
      <c r="L26" s="63"/>
      <c r="M26" s="30"/>
    </row>
    <row r="27" spans="6:13" ht="15.75" customHeight="1" x14ac:dyDescent="0.2">
      <c r="F27" s="132">
        <v>36</v>
      </c>
      <c r="G27" s="133"/>
      <c r="H27" s="61"/>
      <c r="I27" s="62"/>
      <c r="K27" s="78"/>
      <c r="L27" s="79"/>
      <c r="M27" s="29"/>
    </row>
    <row r="28" spans="6:13" ht="6" customHeight="1" x14ac:dyDescent="0.2">
      <c r="F28" s="58"/>
      <c r="G28" s="59"/>
      <c r="H28" s="59"/>
      <c r="I28" s="60"/>
      <c r="K28" s="80"/>
      <c r="L28" s="81"/>
      <c r="M28" s="29"/>
    </row>
    <row r="29" spans="6:13" ht="18.75" x14ac:dyDescent="0.2">
      <c r="F29" s="129" t="s">
        <v>70</v>
      </c>
      <c r="G29" s="130"/>
      <c r="H29" s="130"/>
      <c r="I29" s="131"/>
      <c r="K29" s="120">
        <f>$L$21/$F$27</f>
        <v>0</v>
      </c>
      <c r="L29" s="121"/>
      <c r="M29" s="74"/>
    </row>
    <row r="30" spans="6:13" ht="5.0999999999999996" customHeight="1" x14ac:dyDescent="0.2">
      <c r="F30" s="123"/>
      <c r="G30" s="124"/>
      <c r="H30" s="124"/>
      <c r="I30" s="125"/>
      <c r="K30" s="80"/>
      <c r="L30" s="81"/>
      <c r="M30" s="74"/>
    </row>
    <row r="31" spans="6:13" ht="15.75" x14ac:dyDescent="0.2">
      <c r="F31" s="126" t="s">
        <v>65</v>
      </c>
      <c r="G31" s="127"/>
      <c r="H31" s="127"/>
      <c r="I31" s="128"/>
      <c r="K31" s="118">
        <f>L11/$F$27</f>
        <v>0</v>
      </c>
      <c r="L31" s="119"/>
      <c r="M31" s="74"/>
    </row>
    <row r="32" spans="6:13" ht="5.0999999999999996" customHeight="1" x14ac:dyDescent="0.2">
      <c r="F32" s="123"/>
      <c r="G32" s="124"/>
      <c r="H32" s="124"/>
      <c r="I32" s="125"/>
      <c r="K32" s="80"/>
      <c r="L32" s="81"/>
      <c r="M32" s="74"/>
    </row>
    <row r="33" spans="6:13" ht="15.75" x14ac:dyDescent="0.2">
      <c r="F33" s="126" t="s">
        <v>66</v>
      </c>
      <c r="G33" s="127"/>
      <c r="H33" s="127"/>
      <c r="I33" s="128"/>
      <c r="K33" s="118">
        <f>L13/$F$27</f>
        <v>0</v>
      </c>
      <c r="L33" s="119"/>
      <c r="M33" s="74"/>
    </row>
    <row r="34" spans="6:13" ht="5.0999999999999996" customHeight="1" x14ac:dyDescent="0.2">
      <c r="F34" s="123"/>
      <c r="G34" s="124"/>
      <c r="H34" s="124"/>
      <c r="I34" s="125"/>
      <c r="K34" s="80"/>
      <c r="L34" s="81"/>
      <c r="M34" s="74"/>
    </row>
    <row r="35" spans="6:13" ht="15.75" x14ac:dyDescent="0.2">
      <c r="F35" s="126" t="s">
        <v>67</v>
      </c>
      <c r="G35" s="127"/>
      <c r="H35" s="127"/>
      <c r="I35" s="128"/>
      <c r="K35" s="118">
        <f>L15/$F$27</f>
        <v>0</v>
      </c>
      <c r="L35" s="119"/>
      <c r="M35" s="74"/>
    </row>
    <row r="36" spans="6:13" ht="5.0999999999999996" customHeight="1" x14ac:dyDescent="0.2">
      <c r="F36" s="123"/>
      <c r="G36" s="124"/>
      <c r="H36" s="124"/>
      <c r="I36" s="125"/>
      <c r="K36" s="80"/>
      <c r="L36" s="81"/>
      <c r="M36" s="74"/>
    </row>
    <row r="37" spans="6:13" ht="15.75" x14ac:dyDescent="0.2">
      <c r="F37" s="126" t="s">
        <v>68</v>
      </c>
      <c r="G37" s="127"/>
      <c r="H37" s="127"/>
      <c r="I37" s="128"/>
      <c r="K37" s="118">
        <f>L17/$F$27</f>
        <v>0</v>
      </c>
      <c r="L37" s="119"/>
      <c r="M37" s="74"/>
    </row>
    <row r="38" spans="6:13" ht="5.0999999999999996" customHeight="1" x14ac:dyDescent="0.2">
      <c r="F38" s="123"/>
      <c r="G38" s="124"/>
      <c r="H38" s="124"/>
      <c r="I38" s="125"/>
      <c r="K38" s="80"/>
      <c r="L38" s="81"/>
      <c r="M38" s="74"/>
    </row>
    <row r="39" spans="6:13" ht="15.75" x14ac:dyDescent="0.2">
      <c r="F39" s="126" t="s">
        <v>69</v>
      </c>
      <c r="G39" s="127"/>
      <c r="H39" s="127"/>
      <c r="I39" s="128"/>
      <c r="K39" s="118">
        <f>L19/$F$27</f>
        <v>0</v>
      </c>
      <c r="L39" s="119"/>
      <c r="M39" s="74"/>
    </row>
    <row r="40" spans="6:13" ht="7.5" customHeight="1" x14ac:dyDescent="0.2">
      <c r="F40" s="12"/>
      <c r="G40" s="16"/>
      <c r="H40" s="22"/>
      <c r="I40" s="18"/>
      <c r="K40" s="82"/>
      <c r="L40" s="83"/>
      <c r="M40" s="30"/>
    </row>
    <row r="41" spans="6:13" ht="15.75" customHeight="1" x14ac:dyDescent="0.2">
      <c r="F41" s="10"/>
      <c r="G41" s="31" t="s">
        <v>10</v>
      </c>
      <c r="H41" s="20"/>
      <c r="I41" s="19"/>
      <c r="K41" s="106"/>
      <c r="L41" s="24" t="str">
        <f>IF(K41=0,"",IF($I41=0,"",K41*I41))</f>
        <v/>
      </c>
      <c r="M41" s="28"/>
    </row>
    <row r="42" spans="6:13" ht="33.75" x14ac:dyDescent="0.2">
      <c r="F42" s="11"/>
      <c r="G42" s="7" t="s">
        <v>8</v>
      </c>
      <c r="H42" s="21"/>
      <c r="I42" s="9"/>
      <c r="K42" s="84"/>
      <c r="L42" s="26" t="str">
        <f t="shared" ref="L42:L68" si="0">IF(K42=0,"",IF($I42=0,"",K42*I42))</f>
        <v/>
      </c>
      <c r="M42" s="29"/>
    </row>
    <row r="43" spans="6:13" ht="6.95" customHeight="1" x14ac:dyDescent="0.2">
      <c r="F43" s="11"/>
      <c r="G43" s="6"/>
      <c r="H43" s="21"/>
      <c r="I43" s="9"/>
      <c r="K43" s="84"/>
      <c r="L43" s="26" t="str">
        <f t="shared" si="0"/>
        <v/>
      </c>
      <c r="M43" s="29"/>
    </row>
    <row r="44" spans="6:13" ht="12.95" customHeight="1" x14ac:dyDescent="0.2">
      <c r="F44" s="11"/>
      <c r="G44" s="32" t="s">
        <v>11</v>
      </c>
      <c r="H44" s="21"/>
      <c r="I44" s="9"/>
      <c r="K44" s="84"/>
      <c r="L44" s="26" t="str">
        <f t="shared" si="0"/>
        <v/>
      </c>
      <c r="M44" s="29"/>
    </row>
    <row r="45" spans="6:13" ht="33.75" x14ac:dyDescent="0.2">
      <c r="F45" s="11"/>
      <c r="G45" s="7" t="s">
        <v>9</v>
      </c>
      <c r="H45" s="21"/>
      <c r="I45" s="9"/>
      <c r="K45" s="84"/>
      <c r="L45" s="26" t="str">
        <f t="shared" si="0"/>
        <v/>
      </c>
      <c r="M45" s="29"/>
    </row>
    <row r="46" spans="6:13" ht="6.95" customHeight="1" x14ac:dyDescent="0.2">
      <c r="F46" s="11"/>
      <c r="G46" s="6"/>
      <c r="H46" s="21"/>
      <c r="I46" s="9"/>
      <c r="K46" s="84"/>
      <c r="L46" s="26" t="str">
        <f t="shared" si="0"/>
        <v/>
      </c>
      <c r="M46" s="29"/>
    </row>
    <row r="47" spans="6:13" ht="12.75" x14ac:dyDescent="0.2">
      <c r="F47" s="11"/>
      <c r="G47" s="32" t="s">
        <v>12</v>
      </c>
      <c r="H47" s="21"/>
      <c r="I47" s="9"/>
      <c r="K47" s="84"/>
      <c r="L47" s="26" t="str">
        <f>IF(K47=0,"",IF($I47=0,"",K47*I47))</f>
        <v/>
      </c>
      <c r="M47" s="29"/>
    </row>
    <row r="48" spans="6:13" ht="33.75" x14ac:dyDescent="0.2">
      <c r="F48" s="11"/>
      <c r="G48" s="7" t="s">
        <v>18</v>
      </c>
      <c r="H48" s="21"/>
      <c r="I48" s="9"/>
      <c r="K48" s="84"/>
      <c r="L48" s="26" t="str">
        <f t="shared" si="0"/>
        <v/>
      </c>
      <c r="M48" s="29"/>
    </row>
    <row r="49" spans="6:15" ht="12.75" x14ac:dyDescent="0.2">
      <c r="F49" s="11"/>
      <c r="G49" s="6"/>
      <c r="H49" s="21"/>
      <c r="I49" s="9"/>
      <c r="K49" s="84"/>
      <c r="L49" s="26" t="str">
        <f t="shared" si="0"/>
        <v/>
      </c>
      <c r="M49" s="29"/>
    </row>
    <row r="50" spans="6:15" ht="22.5" customHeight="1" x14ac:dyDescent="0.2">
      <c r="F50" s="34" t="s">
        <v>24</v>
      </c>
      <c r="G50" s="147" t="s">
        <v>54</v>
      </c>
      <c r="H50" s="148"/>
      <c r="I50" s="149"/>
      <c r="K50" s="38"/>
      <c r="L50" s="39"/>
      <c r="M50" s="40"/>
    </row>
    <row r="51" spans="6:15" ht="5.25" customHeight="1" x14ac:dyDescent="0.2">
      <c r="F51" s="11"/>
      <c r="G51" s="6"/>
      <c r="H51" s="21"/>
      <c r="I51" s="9"/>
      <c r="K51" s="25"/>
      <c r="L51" s="26"/>
      <c r="M51" s="29"/>
    </row>
    <row r="52" spans="6:15" ht="12.75" x14ac:dyDescent="0.2">
      <c r="F52" s="53">
        <v>1</v>
      </c>
      <c r="G52" s="15" t="s">
        <v>19</v>
      </c>
      <c r="H52" s="21"/>
      <c r="I52" s="9"/>
      <c r="K52" s="84"/>
      <c r="L52" s="26" t="str">
        <f t="shared" si="0"/>
        <v/>
      </c>
      <c r="M52" s="29"/>
      <c r="O52" s="1">
        <f>IF(ISNUMBER(F52),1,0)</f>
        <v>1</v>
      </c>
    </row>
    <row r="53" spans="6:15" ht="33.75" x14ac:dyDescent="0.2">
      <c r="F53" s="8" t="s">
        <v>13</v>
      </c>
      <c r="G53" s="7" t="s">
        <v>42</v>
      </c>
      <c r="H53" s="21" t="s">
        <v>20</v>
      </c>
      <c r="I53" s="9">
        <v>3</v>
      </c>
      <c r="K53" s="84"/>
      <c r="L53" s="26" t="str">
        <f t="shared" si="0"/>
        <v/>
      </c>
      <c r="M53" s="29"/>
      <c r="O53" s="1">
        <f t="shared" ref="O53:O116" si="1">IF(ISNUMBER(F53),1,0)</f>
        <v>0</v>
      </c>
    </row>
    <row r="54" spans="6:15" ht="6.95" customHeight="1" x14ac:dyDescent="0.2">
      <c r="F54" s="8"/>
      <c r="G54" s="6"/>
      <c r="H54" s="21"/>
      <c r="I54" s="9"/>
      <c r="K54" s="84"/>
      <c r="L54" s="26" t="str">
        <f t="shared" si="0"/>
        <v/>
      </c>
      <c r="M54" s="29"/>
      <c r="O54" s="1">
        <f t="shared" si="1"/>
        <v>0</v>
      </c>
    </row>
    <row r="55" spans="6:15" ht="12.75" x14ac:dyDescent="0.2">
      <c r="F55" s="53">
        <v>2</v>
      </c>
      <c r="G55" s="15" t="s">
        <v>21</v>
      </c>
      <c r="H55" s="21"/>
      <c r="I55" s="9"/>
      <c r="K55" s="84"/>
      <c r="L55" s="26" t="str">
        <f>IF(K55=0,"",IF($I55=0,"",K55*I55))</f>
        <v/>
      </c>
      <c r="M55" s="29"/>
      <c r="O55" s="1">
        <f t="shared" si="1"/>
        <v>1</v>
      </c>
    </row>
    <row r="56" spans="6:15" ht="22.5" x14ac:dyDescent="0.2">
      <c r="F56" s="8" t="s">
        <v>15</v>
      </c>
      <c r="G56" s="7" t="s">
        <v>22</v>
      </c>
      <c r="H56" s="21" t="s">
        <v>23</v>
      </c>
      <c r="I56" s="9">
        <v>3</v>
      </c>
      <c r="K56" s="84"/>
      <c r="L56" s="26" t="str">
        <f t="shared" si="0"/>
        <v/>
      </c>
      <c r="M56" s="29"/>
      <c r="O56" s="1">
        <f t="shared" si="1"/>
        <v>0</v>
      </c>
    </row>
    <row r="57" spans="6:15" ht="6.95" customHeight="1" x14ac:dyDescent="0.2">
      <c r="F57" s="11"/>
      <c r="G57" s="6"/>
      <c r="H57" s="21"/>
      <c r="I57" s="9"/>
      <c r="K57" s="84"/>
      <c r="L57" s="26" t="str">
        <f t="shared" si="0"/>
        <v/>
      </c>
      <c r="M57" s="29"/>
      <c r="O57" s="1">
        <f t="shared" si="1"/>
        <v>0</v>
      </c>
    </row>
    <row r="58" spans="6:15" ht="12.75" x14ac:dyDescent="0.2">
      <c r="F58" s="53">
        <v>3</v>
      </c>
      <c r="G58" s="15" t="s">
        <v>27</v>
      </c>
      <c r="H58" s="21"/>
      <c r="I58" s="9"/>
      <c r="K58" s="84"/>
      <c r="L58" s="26" t="str">
        <f t="shared" si="0"/>
        <v/>
      </c>
      <c r="M58" s="29"/>
      <c r="O58" s="1">
        <f t="shared" si="1"/>
        <v>1</v>
      </c>
    </row>
    <row r="59" spans="6:15" ht="22.5" x14ac:dyDescent="0.2">
      <c r="F59" s="8" t="s">
        <v>16</v>
      </c>
      <c r="G59" s="7" t="s">
        <v>28</v>
      </c>
      <c r="H59" s="21" t="s">
        <v>23</v>
      </c>
      <c r="I59" s="9">
        <v>1</v>
      </c>
      <c r="K59" s="84"/>
      <c r="L59" s="26" t="str">
        <f t="shared" si="0"/>
        <v/>
      </c>
      <c r="M59" s="29"/>
      <c r="O59" s="1">
        <f t="shared" si="1"/>
        <v>0</v>
      </c>
    </row>
    <row r="60" spans="6:15" ht="6.95" customHeight="1" x14ac:dyDescent="0.2">
      <c r="F60" s="11"/>
      <c r="G60" s="6"/>
      <c r="H60" s="21"/>
      <c r="I60" s="9"/>
      <c r="K60" s="84"/>
      <c r="L60" s="26" t="str">
        <f t="shared" si="0"/>
        <v/>
      </c>
      <c r="M60" s="29"/>
      <c r="O60" s="1">
        <f t="shared" si="1"/>
        <v>0</v>
      </c>
    </row>
    <row r="61" spans="6:15" ht="12.75" x14ac:dyDescent="0.2">
      <c r="F61" s="8" t="s">
        <v>17</v>
      </c>
      <c r="G61" s="7" t="s">
        <v>29</v>
      </c>
      <c r="H61" s="21" t="s">
        <v>23</v>
      </c>
      <c r="I61" s="9">
        <v>1</v>
      </c>
      <c r="K61" s="84"/>
      <c r="L61" s="26" t="str">
        <f t="shared" si="0"/>
        <v/>
      </c>
      <c r="M61" s="29"/>
      <c r="O61" s="1">
        <f t="shared" si="1"/>
        <v>0</v>
      </c>
    </row>
    <row r="62" spans="6:15" ht="6.95" customHeight="1" x14ac:dyDescent="0.2">
      <c r="F62" s="11"/>
      <c r="G62" s="7"/>
      <c r="H62" s="21"/>
      <c r="I62" s="9"/>
      <c r="K62" s="84"/>
      <c r="L62" s="26" t="str">
        <f t="shared" si="0"/>
        <v/>
      </c>
      <c r="M62" s="29"/>
      <c r="O62" s="1">
        <f t="shared" si="1"/>
        <v>0</v>
      </c>
    </row>
    <row r="63" spans="6:15" ht="12.75" x14ac:dyDescent="0.2">
      <c r="F63" s="8" t="s">
        <v>44</v>
      </c>
      <c r="G63" s="6" t="s">
        <v>30</v>
      </c>
      <c r="H63" s="21" t="s">
        <v>23</v>
      </c>
      <c r="I63" s="9">
        <v>1</v>
      </c>
      <c r="K63" s="84"/>
      <c r="L63" s="26" t="str">
        <f t="shared" si="0"/>
        <v/>
      </c>
      <c r="M63" s="29"/>
      <c r="O63" s="1">
        <f t="shared" si="1"/>
        <v>0</v>
      </c>
    </row>
    <row r="64" spans="6:15" ht="6.95" customHeight="1" x14ac:dyDescent="0.2">
      <c r="F64" s="11"/>
      <c r="G64" s="7"/>
      <c r="H64" s="21"/>
      <c r="I64" s="9"/>
      <c r="K64" s="84"/>
      <c r="L64" s="26" t="str">
        <f t="shared" si="0"/>
        <v/>
      </c>
      <c r="M64" s="29"/>
      <c r="O64" s="1">
        <f t="shared" si="1"/>
        <v>0</v>
      </c>
    </row>
    <row r="65" spans="6:15" ht="12.75" x14ac:dyDescent="0.2">
      <c r="F65" s="8" t="s">
        <v>44</v>
      </c>
      <c r="G65" s="7" t="s">
        <v>31</v>
      </c>
      <c r="H65" s="21" t="s">
        <v>23</v>
      </c>
      <c r="I65" s="9">
        <v>1</v>
      </c>
      <c r="K65" s="84"/>
      <c r="L65" s="26" t="str">
        <f t="shared" si="0"/>
        <v/>
      </c>
      <c r="M65" s="29"/>
      <c r="O65" s="1">
        <f t="shared" si="1"/>
        <v>0</v>
      </c>
    </row>
    <row r="66" spans="6:15" ht="6.95" customHeight="1" x14ac:dyDescent="0.2">
      <c r="F66" s="11"/>
      <c r="G66" s="7"/>
      <c r="H66" s="21"/>
      <c r="I66" s="9"/>
      <c r="K66" s="84"/>
      <c r="L66" s="26" t="str">
        <f t="shared" si="0"/>
        <v/>
      </c>
      <c r="M66" s="29"/>
      <c r="O66" s="1">
        <f t="shared" si="1"/>
        <v>0</v>
      </c>
    </row>
    <row r="67" spans="6:15" ht="12.75" x14ac:dyDescent="0.2">
      <c r="F67" s="8" t="s">
        <v>46</v>
      </c>
      <c r="G67" s="7" t="s">
        <v>32</v>
      </c>
      <c r="H67" s="21" t="s">
        <v>23</v>
      </c>
      <c r="I67" s="9">
        <v>1</v>
      </c>
      <c r="K67" s="84"/>
      <c r="L67" s="26" t="str">
        <f t="shared" si="0"/>
        <v/>
      </c>
      <c r="M67" s="29"/>
      <c r="O67" s="1">
        <f t="shared" si="1"/>
        <v>0</v>
      </c>
    </row>
    <row r="68" spans="6:15" ht="6.95" customHeight="1" x14ac:dyDescent="0.2">
      <c r="F68" s="11"/>
      <c r="G68" s="7"/>
      <c r="H68" s="21"/>
      <c r="I68" s="9"/>
      <c r="K68" s="84"/>
      <c r="L68" s="26" t="str">
        <f t="shared" si="0"/>
        <v/>
      </c>
      <c r="M68" s="29"/>
      <c r="O68" s="1">
        <f t="shared" si="1"/>
        <v>0</v>
      </c>
    </row>
    <row r="69" spans="6:15" s="33" customFormat="1" ht="22.5" customHeight="1" x14ac:dyDescent="0.2">
      <c r="F69" s="34" t="s">
        <v>25</v>
      </c>
      <c r="G69" s="147" t="s">
        <v>53</v>
      </c>
      <c r="H69" s="148"/>
      <c r="I69" s="149"/>
      <c r="K69" s="38"/>
      <c r="L69" s="39"/>
      <c r="M69" s="40"/>
      <c r="O69" s="1">
        <f t="shared" si="1"/>
        <v>0</v>
      </c>
    </row>
    <row r="70" spans="6:15" ht="5.25" customHeight="1" x14ac:dyDescent="0.2">
      <c r="F70" s="11"/>
      <c r="G70" s="6"/>
      <c r="H70" s="21"/>
      <c r="I70" s="9"/>
      <c r="K70" s="84"/>
      <c r="L70" s="26"/>
      <c r="M70" s="29"/>
      <c r="O70" s="1">
        <f t="shared" si="1"/>
        <v>0</v>
      </c>
    </row>
    <row r="71" spans="6:15" ht="15" x14ac:dyDescent="0.2">
      <c r="F71" s="13">
        <v>1</v>
      </c>
      <c r="G71" s="15" t="s">
        <v>19</v>
      </c>
      <c r="H71" s="21"/>
      <c r="I71" s="9"/>
      <c r="K71" s="84"/>
      <c r="L71" s="26" t="str">
        <f t="shared" ref="L71:L95" si="2">IF(K71=0,"",IF($I71=0,"",K71*I71))</f>
        <v/>
      </c>
      <c r="M71" s="29"/>
      <c r="O71" s="1">
        <f t="shared" si="1"/>
        <v>1</v>
      </c>
    </row>
    <row r="72" spans="6:15" ht="33.75" x14ac:dyDescent="0.2">
      <c r="F72" s="8"/>
      <c r="G72" s="7" t="s">
        <v>38</v>
      </c>
      <c r="H72" s="21"/>
      <c r="I72" s="9"/>
      <c r="K72" s="84"/>
      <c r="L72" s="26" t="str">
        <f t="shared" si="2"/>
        <v/>
      </c>
      <c r="M72" s="29"/>
      <c r="O72" s="1">
        <f t="shared" si="1"/>
        <v>0</v>
      </c>
    </row>
    <row r="73" spans="6:15" ht="2.25" customHeight="1" x14ac:dyDescent="0.2">
      <c r="F73" s="8"/>
      <c r="G73" s="7"/>
      <c r="H73" s="21"/>
      <c r="I73" s="9"/>
      <c r="K73" s="84"/>
      <c r="L73" s="26" t="str">
        <f t="shared" si="2"/>
        <v/>
      </c>
      <c r="M73" s="29"/>
      <c r="O73" s="1">
        <f t="shared" si="1"/>
        <v>0</v>
      </c>
    </row>
    <row r="74" spans="6:15" ht="12" customHeight="1" x14ac:dyDescent="0.2">
      <c r="F74" s="8" t="s">
        <v>13</v>
      </c>
      <c r="G74" s="7" t="s">
        <v>34</v>
      </c>
      <c r="H74" s="21" t="s">
        <v>20</v>
      </c>
      <c r="I74" s="9">
        <v>1</v>
      </c>
      <c r="K74" s="84"/>
      <c r="L74" s="26" t="str">
        <f t="shared" si="2"/>
        <v/>
      </c>
      <c r="M74" s="29"/>
      <c r="O74" s="1">
        <f t="shared" si="1"/>
        <v>0</v>
      </c>
    </row>
    <row r="75" spans="6:15" ht="4.5" customHeight="1" x14ac:dyDescent="0.2">
      <c r="F75" s="8"/>
      <c r="G75" s="7"/>
      <c r="H75" s="21"/>
      <c r="I75" s="9"/>
      <c r="K75" s="84"/>
      <c r="L75" s="26" t="str">
        <f t="shared" si="2"/>
        <v/>
      </c>
      <c r="M75" s="29"/>
      <c r="O75" s="1">
        <f t="shared" si="1"/>
        <v>0</v>
      </c>
    </row>
    <row r="76" spans="6:15" ht="12.75" x14ac:dyDescent="0.2">
      <c r="F76" s="8" t="s">
        <v>14</v>
      </c>
      <c r="G76" s="7" t="s">
        <v>35</v>
      </c>
      <c r="H76" s="21" t="s">
        <v>20</v>
      </c>
      <c r="I76" s="9">
        <v>1</v>
      </c>
      <c r="K76" s="84"/>
      <c r="L76" s="26" t="str">
        <f t="shared" si="2"/>
        <v/>
      </c>
      <c r="M76" s="29"/>
      <c r="O76" s="1">
        <f t="shared" si="1"/>
        <v>0</v>
      </c>
    </row>
    <row r="77" spans="6:15" ht="6.95" customHeight="1" x14ac:dyDescent="0.2">
      <c r="F77" s="8"/>
      <c r="G77" s="6"/>
      <c r="H77" s="21"/>
      <c r="I77" s="9"/>
      <c r="K77" s="84"/>
      <c r="L77" s="26" t="str">
        <f t="shared" si="2"/>
        <v/>
      </c>
      <c r="M77" s="29"/>
      <c r="O77" s="1">
        <f t="shared" si="1"/>
        <v>0</v>
      </c>
    </row>
    <row r="78" spans="6:15" ht="15" x14ac:dyDescent="0.2">
      <c r="F78" s="13">
        <v>2</v>
      </c>
      <c r="G78" s="15" t="s">
        <v>21</v>
      </c>
      <c r="H78" s="21"/>
      <c r="I78" s="9"/>
      <c r="K78" s="84"/>
      <c r="L78" s="26" t="str">
        <f t="shared" si="2"/>
        <v/>
      </c>
      <c r="M78" s="29"/>
      <c r="O78" s="1">
        <f t="shared" si="1"/>
        <v>1</v>
      </c>
    </row>
    <row r="79" spans="6:15" ht="12.75" x14ac:dyDescent="0.2">
      <c r="F79" s="8"/>
      <c r="G79" s="7" t="s">
        <v>37</v>
      </c>
      <c r="H79" s="21"/>
      <c r="I79" s="9"/>
      <c r="K79" s="84"/>
      <c r="L79" s="26" t="str">
        <f t="shared" si="2"/>
        <v/>
      </c>
      <c r="M79" s="29"/>
      <c r="O79" s="1">
        <f t="shared" si="1"/>
        <v>0</v>
      </c>
    </row>
    <row r="80" spans="6:15" ht="4.5" customHeight="1" x14ac:dyDescent="0.2">
      <c r="F80" s="8"/>
      <c r="G80" s="7"/>
      <c r="H80" s="21"/>
      <c r="I80" s="9"/>
      <c r="K80" s="84"/>
      <c r="L80" s="26" t="str">
        <f t="shared" si="2"/>
        <v/>
      </c>
      <c r="M80" s="29"/>
      <c r="O80" s="1">
        <f t="shared" si="1"/>
        <v>0</v>
      </c>
    </row>
    <row r="81" spans="6:15" ht="12.75" x14ac:dyDescent="0.2">
      <c r="F81" s="8" t="s">
        <v>15</v>
      </c>
      <c r="G81" s="7" t="s">
        <v>36</v>
      </c>
      <c r="H81" s="21" t="s">
        <v>23</v>
      </c>
      <c r="I81" s="9">
        <v>1</v>
      </c>
      <c r="K81" s="84"/>
      <c r="L81" s="26" t="str">
        <f t="shared" si="2"/>
        <v/>
      </c>
      <c r="M81" s="29"/>
      <c r="O81" s="1">
        <f t="shared" si="1"/>
        <v>0</v>
      </c>
    </row>
    <row r="82" spans="6:15" ht="3.75" customHeight="1" x14ac:dyDescent="0.2">
      <c r="F82" s="8"/>
      <c r="G82" s="7"/>
      <c r="H82" s="21"/>
      <c r="I82" s="9"/>
      <c r="K82" s="84"/>
      <c r="L82" s="26" t="str">
        <f t="shared" si="2"/>
        <v/>
      </c>
      <c r="M82" s="29"/>
      <c r="O82" s="1">
        <f t="shared" si="1"/>
        <v>0</v>
      </c>
    </row>
    <row r="83" spans="6:15" ht="12.75" x14ac:dyDescent="0.2">
      <c r="F83" s="8" t="s">
        <v>15</v>
      </c>
      <c r="G83" s="7" t="s">
        <v>39</v>
      </c>
      <c r="H83" s="21" t="s">
        <v>23</v>
      </c>
      <c r="I83" s="9">
        <v>1</v>
      </c>
      <c r="K83" s="84"/>
      <c r="L83" s="26" t="str">
        <f t="shared" si="2"/>
        <v/>
      </c>
      <c r="M83" s="29"/>
      <c r="O83" s="1">
        <f t="shared" si="1"/>
        <v>0</v>
      </c>
    </row>
    <row r="84" spans="6:15" ht="6.95" customHeight="1" x14ac:dyDescent="0.2">
      <c r="F84" s="11"/>
      <c r="G84" s="6"/>
      <c r="H84" s="21"/>
      <c r="I84" s="9"/>
      <c r="K84" s="84"/>
      <c r="L84" s="26" t="str">
        <f t="shared" si="2"/>
        <v/>
      </c>
      <c r="M84" s="29"/>
      <c r="O84" s="1">
        <f t="shared" si="1"/>
        <v>0</v>
      </c>
    </row>
    <row r="85" spans="6:15" ht="15" x14ac:dyDescent="0.2">
      <c r="F85" s="13">
        <v>3</v>
      </c>
      <c r="G85" s="15" t="s">
        <v>27</v>
      </c>
      <c r="H85" s="21"/>
      <c r="I85" s="9"/>
      <c r="K85" s="84"/>
      <c r="L85" s="26" t="str">
        <f t="shared" si="2"/>
        <v/>
      </c>
      <c r="M85" s="29"/>
      <c r="O85" s="1">
        <f t="shared" si="1"/>
        <v>1</v>
      </c>
    </row>
    <row r="86" spans="6:15" ht="22.5" x14ac:dyDescent="0.2">
      <c r="F86" s="8" t="s">
        <v>16</v>
      </c>
      <c r="G86" s="7" t="s">
        <v>28</v>
      </c>
      <c r="H86" s="21" t="s">
        <v>23</v>
      </c>
      <c r="I86" s="9">
        <v>1</v>
      </c>
      <c r="K86" s="84"/>
      <c r="L86" s="26" t="str">
        <f t="shared" si="2"/>
        <v/>
      </c>
      <c r="M86" s="29"/>
      <c r="O86" s="1">
        <f t="shared" si="1"/>
        <v>0</v>
      </c>
    </row>
    <row r="87" spans="6:15" ht="6.95" customHeight="1" x14ac:dyDescent="0.2">
      <c r="F87" s="11"/>
      <c r="G87" s="6"/>
      <c r="H87" s="21"/>
      <c r="I87" s="9"/>
      <c r="K87" s="84"/>
      <c r="L87" s="26" t="str">
        <f t="shared" si="2"/>
        <v/>
      </c>
      <c r="M87" s="29"/>
      <c r="O87" s="1">
        <f t="shared" si="1"/>
        <v>0</v>
      </c>
    </row>
    <row r="88" spans="6:15" ht="12.75" x14ac:dyDescent="0.2">
      <c r="F88" s="8" t="s">
        <v>17</v>
      </c>
      <c r="G88" s="7" t="s">
        <v>41</v>
      </c>
      <c r="H88" s="21" t="s">
        <v>23</v>
      </c>
      <c r="I88" s="9">
        <v>1</v>
      </c>
      <c r="K88" s="84"/>
      <c r="L88" s="26" t="str">
        <f t="shared" si="2"/>
        <v/>
      </c>
      <c r="M88" s="29"/>
      <c r="O88" s="1">
        <f t="shared" si="1"/>
        <v>0</v>
      </c>
    </row>
    <row r="89" spans="6:15" ht="6.95" customHeight="1" x14ac:dyDescent="0.2">
      <c r="F89" s="11"/>
      <c r="G89" s="7"/>
      <c r="H89" s="21"/>
      <c r="I89" s="9"/>
      <c r="K89" s="84"/>
      <c r="L89" s="26" t="str">
        <f t="shared" si="2"/>
        <v/>
      </c>
      <c r="M89" s="29"/>
      <c r="O89" s="1">
        <f t="shared" si="1"/>
        <v>0</v>
      </c>
    </row>
    <row r="90" spans="6:15" ht="12.75" x14ac:dyDescent="0.2">
      <c r="F90" s="8" t="s">
        <v>44</v>
      </c>
      <c r="G90" s="6" t="s">
        <v>30</v>
      </c>
      <c r="H90" s="21" t="s">
        <v>23</v>
      </c>
      <c r="I90" s="9">
        <v>1</v>
      </c>
      <c r="K90" s="84"/>
      <c r="L90" s="26" t="str">
        <f t="shared" si="2"/>
        <v/>
      </c>
      <c r="M90" s="29"/>
      <c r="O90" s="1">
        <f t="shared" si="1"/>
        <v>0</v>
      </c>
    </row>
    <row r="91" spans="6:15" ht="6.95" customHeight="1" x14ac:dyDescent="0.2">
      <c r="F91" s="11"/>
      <c r="G91" s="7"/>
      <c r="H91" s="21"/>
      <c r="I91" s="9"/>
      <c r="K91" s="84"/>
      <c r="L91" s="26" t="str">
        <f t="shared" si="2"/>
        <v/>
      </c>
      <c r="M91" s="29"/>
      <c r="O91" s="1">
        <f t="shared" si="1"/>
        <v>0</v>
      </c>
    </row>
    <row r="92" spans="6:15" ht="12.75" x14ac:dyDescent="0.2">
      <c r="F92" s="8" t="s">
        <v>45</v>
      </c>
      <c r="G92" s="7" t="s">
        <v>31</v>
      </c>
      <c r="H92" s="21" t="s">
        <v>23</v>
      </c>
      <c r="I92" s="9">
        <v>1</v>
      </c>
      <c r="K92" s="84"/>
      <c r="L92" s="26" t="str">
        <f t="shared" si="2"/>
        <v/>
      </c>
      <c r="M92" s="29"/>
      <c r="O92" s="1">
        <f t="shared" si="1"/>
        <v>0</v>
      </c>
    </row>
    <row r="93" spans="6:15" ht="6.95" customHeight="1" x14ac:dyDescent="0.2">
      <c r="F93" s="11"/>
      <c r="G93" s="7"/>
      <c r="H93" s="21"/>
      <c r="I93" s="9"/>
      <c r="K93" s="84"/>
      <c r="L93" s="26" t="str">
        <f t="shared" si="2"/>
        <v/>
      </c>
      <c r="M93" s="29"/>
      <c r="O93" s="1">
        <f t="shared" si="1"/>
        <v>0</v>
      </c>
    </row>
    <row r="94" spans="6:15" ht="12.75" x14ac:dyDescent="0.2">
      <c r="F94" s="8" t="s">
        <v>46</v>
      </c>
      <c r="G94" s="7" t="s">
        <v>32</v>
      </c>
      <c r="H94" s="21" t="s">
        <v>23</v>
      </c>
      <c r="I94" s="9">
        <v>1</v>
      </c>
      <c r="K94" s="84"/>
      <c r="L94" s="26" t="str">
        <f t="shared" si="2"/>
        <v/>
      </c>
      <c r="M94" s="29"/>
      <c r="O94" s="1">
        <f t="shared" si="1"/>
        <v>0</v>
      </c>
    </row>
    <row r="95" spans="6:15" ht="6.95" customHeight="1" x14ac:dyDescent="0.2">
      <c r="F95" s="11"/>
      <c r="G95" s="7"/>
      <c r="H95" s="21"/>
      <c r="I95" s="9"/>
      <c r="K95" s="84"/>
      <c r="L95" s="26" t="str">
        <f t="shared" si="2"/>
        <v/>
      </c>
      <c r="M95" s="29"/>
      <c r="O95" s="1">
        <f t="shared" si="1"/>
        <v>0</v>
      </c>
    </row>
    <row r="96" spans="6:15" s="33" customFormat="1" ht="22.5" customHeight="1" x14ac:dyDescent="0.2">
      <c r="F96" s="34" t="s">
        <v>26</v>
      </c>
      <c r="G96" s="147" t="s">
        <v>52</v>
      </c>
      <c r="H96" s="148"/>
      <c r="I96" s="149"/>
      <c r="K96" s="38"/>
      <c r="L96" s="39"/>
      <c r="M96" s="40"/>
      <c r="O96" s="1">
        <f t="shared" si="1"/>
        <v>0</v>
      </c>
    </row>
    <row r="97" spans="6:15" ht="5.25" customHeight="1" x14ac:dyDescent="0.2">
      <c r="F97" s="11"/>
      <c r="G97" s="6"/>
      <c r="H97" s="21"/>
      <c r="I97" s="9"/>
      <c r="K97" s="25"/>
      <c r="L97" s="26"/>
      <c r="M97" s="29"/>
      <c r="O97" s="1">
        <f t="shared" si="1"/>
        <v>0</v>
      </c>
    </row>
    <row r="98" spans="6:15" ht="15" x14ac:dyDescent="0.2">
      <c r="F98" s="13">
        <v>1</v>
      </c>
      <c r="G98" s="15" t="s">
        <v>19</v>
      </c>
      <c r="H98" s="21"/>
      <c r="I98" s="9"/>
      <c r="K98" s="84"/>
      <c r="L98" s="26" t="str">
        <f t="shared" ref="L98:L113" si="3">IF(K98=0,"",IF($I98=0,"",K98*I98))</f>
        <v/>
      </c>
      <c r="M98" s="29"/>
      <c r="O98" s="1">
        <f t="shared" si="1"/>
        <v>1</v>
      </c>
    </row>
    <row r="99" spans="6:15" ht="33.75" x14ac:dyDescent="0.2">
      <c r="F99" s="8" t="s">
        <v>13</v>
      </c>
      <c r="G99" s="7" t="s">
        <v>43</v>
      </c>
      <c r="H99" s="21" t="s">
        <v>20</v>
      </c>
      <c r="I99" s="9">
        <v>1</v>
      </c>
      <c r="K99" s="84"/>
      <c r="L99" s="26" t="str">
        <f t="shared" si="3"/>
        <v/>
      </c>
      <c r="M99" s="29"/>
      <c r="O99" s="1">
        <f t="shared" si="1"/>
        <v>0</v>
      </c>
    </row>
    <row r="100" spans="6:15" ht="6.95" customHeight="1" x14ac:dyDescent="0.2">
      <c r="F100" s="8"/>
      <c r="G100" s="6"/>
      <c r="H100" s="21"/>
      <c r="I100" s="9"/>
      <c r="K100" s="84"/>
      <c r="L100" s="26" t="str">
        <f t="shared" si="3"/>
        <v/>
      </c>
      <c r="M100" s="29"/>
      <c r="O100" s="1">
        <f t="shared" si="1"/>
        <v>0</v>
      </c>
    </row>
    <row r="101" spans="6:15" ht="15" x14ac:dyDescent="0.2">
      <c r="F101" s="13">
        <v>2</v>
      </c>
      <c r="G101" s="15" t="s">
        <v>21</v>
      </c>
      <c r="H101" s="21"/>
      <c r="I101" s="9"/>
      <c r="K101" s="84"/>
      <c r="L101" s="26" t="str">
        <f t="shared" si="3"/>
        <v/>
      </c>
      <c r="M101" s="29"/>
      <c r="O101" s="1">
        <f t="shared" si="1"/>
        <v>1</v>
      </c>
    </row>
    <row r="102" spans="6:15" ht="22.5" x14ac:dyDescent="0.2">
      <c r="F102" s="8" t="s">
        <v>15</v>
      </c>
      <c r="G102" s="7" t="s">
        <v>22</v>
      </c>
      <c r="H102" s="21" t="s">
        <v>23</v>
      </c>
      <c r="I102" s="9">
        <v>1</v>
      </c>
      <c r="K102" s="84"/>
      <c r="L102" s="26" t="str">
        <f t="shared" si="3"/>
        <v/>
      </c>
      <c r="M102" s="29"/>
      <c r="O102" s="1">
        <f t="shared" si="1"/>
        <v>0</v>
      </c>
    </row>
    <row r="103" spans="6:15" ht="6.95" customHeight="1" x14ac:dyDescent="0.2">
      <c r="F103" s="11"/>
      <c r="G103" s="6"/>
      <c r="H103" s="21"/>
      <c r="I103" s="9"/>
      <c r="K103" s="84"/>
      <c r="L103" s="26" t="str">
        <f t="shared" si="3"/>
        <v/>
      </c>
      <c r="M103" s="29"/>
      <c r="O103" s="1">
        <f t="shared" si="1"/>
        <v>0</v>
      </c>
    </row>
    <row r="104" spans="6:15" ht="15" x14ac:dyDescent="0.2">
      <c r="F104" s="13">
        <v>3</v>
      </c>
      <c r="G104" s="15" t="s">
        <v>27</v>
      </c>
      <c r="H104" s="21"/>
      <c r="I104" s="9"/>
      <c r="K104" s="84"/>
      <c r="L104" s="26" t="str">
        <f t="shared" si="3"/>
        <v/>
      </c>
      <c r="M104" s="29"/>
      <c r="O104" s="1">
        <f t="shared" si="1"/>
        <v>1</v>
      </c>
    </row>
    <row r="105" spans="6:15" ht="22.5" x14ac:dyDescent="0.2">
      <c r="F105" s="8" t="s">
        <v>16</v>
      </c>
      <c r="G105" s="7" t="s">
        <v>28</v>
      </c>
      <c r="H105" s="21" t="s">
        <v>23</v>
      </c>
      <c r="I105" s="9">
        <v>1</v>
      </c>
      <c r="K105" s="84"/>
      <c r="L105" s="26" t="str">
        <f t="shared" si="3"/>
        <v/>
      </c>
      <c r="M105" s="29"/>
      <c r="O105" s="1">
        <f t="shared" si="1"/>
        <v>0</v>
      </c>
    </row>
    <row r="106" spans="6:15" ht="3.75" customHeight="1" x14ac:dyDescent="0.2">
      <c r="F106" s="11"/>
      <c r="G106" s="6"/>
      <c r="H106" s="21"/>
      <c r="I106" s="9"/>
      <c r="K106" s="84"/>
      <c r="L106" s="26" t="str">
        <f t="shared" si="3"/>
        <v/>
      </c>
      <c r="M106" s="29"/>
      <c r="O106" s="1">
        <f t="shared" si="1"/>
        <v>0</v>
      </c>
    </row>
    <row r="107" spans="6:15" ht="12.75" x14ac:dyDescent="0.2">
      <c r="F107" s="8" t="s">
        <v>17</v>
      </c>
      <c r="G107" s="7" t="s">
        <v>41</v>
      </c>
      <c r="H107" s="21" t="s">
        <v>23</v>
      </c>
      <c r="I107" s="9">
        <v>1</v>
      </c>
      <c r="K107" s="84"/>
      <c r="L107" s="26" t="str">
        <f t="shared" si="3"/>
        <v/>
      </c>
      <c r="M107" s="29"/>
      <c r="O107" s="1">
        <f t="shared" si="1"/>
        <v>0</v>
      </c>
    </row>
    <row r="108" spans="6:15" ht="2.25" customHeight="1" x14ac:dyDescent="0.2">
      <c r="F108" s="11"/>
      <c r="G108" s="7"/>
      <c r="H108" s="21"/>
      <c r="I108" s="9"/>
      <c r="K108" s="84"/>
      <c r="L108" s="26" t="str">
        <f t="shared" si="3"/>
        <v/>
      </c>
      <c r="M108" s="29"/>
      <c r="O108" s="1">
        <f t="shared" si="1"/>
        <v>0</v>
      </c>
    </row>
    <row r="109" spans="6:15" ht="12.75" x14ac:dyDescent="0.2">
      <c r="F109" s="8" t="s">
        <v>44</v>
      </c>
      <c r="G109" s="6" t="s">
        <v>30</v>
      </c>
      <c r="H109" s="21" t="s">
        <v>23</v>
      </c>
      <c r="I109" s="9">
        <v>1</v>
      </c>
      <c r="K109" s="84"/>
      <c r="L109" s="26" t="str">
        <f t="shared" si="3"/>
        <v/>
      </c>
      <c r="M109" s="29"/>
      <c r="O109" s="1">
        <f t="shared" si="1"/>
        <v>0</v>
      </c>
    </row>
    <row r="110" spans="6:15" ht="3" customHeight="1" x14ac:dyDescent="0.2">
      <c r="F110" s="11"/>
      <c r="G110" s="7"/>
      <c r="H110" s="21"/>
      <c r="I110" s="9"/>
      <c r="K110" s="84"/>
      <c r="L110" s="26" t="str">
        <f t="shared" si="3"/>
        <v/>
      </c>
      <c r="M110" s="29"/>
      <c r="O110" s="1">
        <f t="shared" si="1"/>
        <v>0</v>
      </c>
    </row>
    <row r="111" spans="6:15" ht="12.75" x14ac:dyDescent="0.2">
      <c r="F111" s="8" t="s">
        <v>45</v>
      </c>
      <c r="G111" s="7" t="s">
        <v>31</v>
      </c>
      <c r="H111" s="21" t="s">
        <v>23</v>
      </c>
      <c r="I111" s="9">
        <v>1</v>
      </c>
      <c r="K111" s="84"/>
      <c r="L111" s="26" t="str">
        <f t="shared" si="3"/>
        <v/>
      </c>
      <c r="M111" s="29"/>
      <c r="O111" s="1">
        <f t="shared" si="1"/>
        <v>0</v>
      </c>
    </row>
    <row r="112" spans="6:15" ht="3" customHeight="1" x14ac:dyDescent="0.2">
      <c r="F112" s="11"/>
      <c r="G112" s="7"/>
      <c r="H112" s="21"/>
      <c r="I112" s="9"/>
      <c r="K112" s="84"/>
      <c r="L112" s="26" t="str">
        <f t="shared" si="3"/>
        <v/>
      </c>
      <c r="M112" s="29"/>
      <c r="O112" s="1">
        <f t="shared" si="1"/>
        <v>0</v>
      </c>
    </row>
    <row r="113" spans="6:15" ht="12.75" x14ac:dyDescent="0.2">
      <c r="F113" s="8" t="s">
        <v>46</v>
      </c>
      <c r="G113" s="7" t="s">
        <v>32</v>
      </c>
      <c r="H113" s="21" t="s">
        <v>23</v>
      </c>
      <c r="I113" s="9">
        <v>1</v>
      </c>
      <c r="K113" s="84"/>
      <c r="L113" s="26" t="str">
        <f t="shared" si="3"/>
        <v/>
      </c>
      <c r="M113" s="29"/>
      <c r="O113" s="1">
        <f t="shared" si="1"/>
        <v>0</v>
      </c>
    </row>
    <row r="114" spans="6:15" ht="12.75" x14ac:dyDescent="0.2">
      <c r="F114" s="11"/>
      <c r="G114" s="7"/>
      <c r="H114" s="21"/>
      <c r="I114" s="9"/>
      <c r="K114" s="84"/>
      <c r="L114" s="26" t="str">
        <f t="shared" ref="L114" si="4">IF(K114=0,"",IF($I114=0,"",K114*I114))</f>
        <v/>
      </c>
      <c r="M114" s="29"/>
      <c r="O114" s="1">
        <f t="shared" si="1"/>
        <v>0</v>
      </c>
    </row>
    <row r="115" spans="6:15" s="33" customFormat="1" ht="22.5" customHeight="1" x14ac:dyDescent="0.2">
      <c r="F115" s="34" t="s">
        <v>47</v>
      </c>
      <c r="G115" s="147" t="s">
        <v>51</v>
      </c>
      <c r="H115" s="148"/>
      <c r="I115" s="149"/>
      <c r="K115" s="38"/>
      <c r="L115" s="39"/>
      <c r="M115" s="40"/>
      <c r="O115" s="1">
        <f t="shared" si="1"/>
        <v>0</v>
      </c>
    </row>
    <row r="116" spans="6:15" ht="5.25" customHeight="1" x14ac:dyDescent="0.2">
      <c r="F116" s="11"/>
      <c r="G116" s="6"/>
      <c r="H116" s="21"/>
      <c r="I116" s="9"/>
      <c r="K116" s="25"/>
      <c r="L116" s="26"/>
      <c r="M116" s="29"/>
      <c r="O116" s="1">
        <f t="shared" si="1"/>
        <v>0</v>
      </c>
    </row>
    <row r="117" spans="6:15" ht="15" x14ac:dyDescent="0.2">
      <c r="F117" s="13">
        <v>1</v>
      </c>
      <c r="G117" s="15" t="s">
        <v>19</v>
      </c>
      <c r="H117" s="21"/>
      <c r="I117" s="9"/>
      <c r="K117" s="84"/>
      <c r="L117" s="26" t="str">
        <f t="shared" ref="L117:L140" si="5">IF(K117=0,"",IF($I117=0,"",K117*I117))</f>
        <v/>
      </c>
      <c r="M117" s="29"/>
      <c r="O117" s="1">
        <f t="shared" ref="O117:O140" si="6">IF(ISNUMBER(F117),1,0)</f>
        <v>1</v>
      </c>
    </row>
    <row r="118" spans="6:15" ht="33.75" x14ac:dyDescent="0.2">
      <c r="F118" s="8"/>
      <c r="G118" s="7" t="s">
        <v>38</v>
      </c>
      <c r="H118" s="21"/>
      <c r="I118" s="9"/>
      <c r="K118" s="84"/>
      <c r="L118" s="26" t="str">
        <f t="shared" si="5"/>
        <v/>
      </c>
      <c r="M118" s="29"/>
      <c r="O118" s="1">
        <f t="shared" si="6"/>
        <v>0</v>
      </c>
    </row>
    <row r="119" spans="6:15" ht="2.25" customHeight="1" x14ac:dyDescent="0.2">
      <c r="F119" s="8"/>
      <c r="G119" s="7"/>
      <c r="H119" s="21"/>
      <c r="I119" s="9"/>
      <c r="K119" s="84"/>
      <c r="L119" s="26" t="str">
        <f t="shared" si="5"/>
        <v/>
      </c>
      <c r="M119" s="29"/>
      <c r="O119" s="1">
        <f t="shared" si="6"/>
        <v>0</v>
      </c>
    </row>
    <row r="120" spans="6:15" ht="12" customHeight="1" x14ac:dyDescent="0.2">
      <c r="F120" s="8" t="s">
        <v>13</v>
      </c>
      <c r="G120" s="7" t="s">
        <v>60</v>
      </c>
      <c r="H120" s="21" t="s">
        <v>20</v>
      </c>
      <c r="I120" s="9">
        <v>1</v>
      </c>
      <c r="K120" s="84"/>
      <c r="L120" s="26" t="str">
        <f t="shared" si="5"/>
        <v/>
      </c>
      <c r="M120" s="29"/>
      <c r="O120" s="1">
        <f t="shared" si="6"/>
        <v>0</v>
      </c>
    </row>
    <row r="121" spans="6:15" ht="4.5" customHeight="1" x14ac:dyDescent="0.2">
      <c r="F121" s="8"/>
      <c r="G121" s="7"/>
      <c r="H121" s="21"/>
      <c r="I121" s="9"/>
      <c r="K121" s="84"/>
      <c r="L121" s="26" t="str">
        <f t="shared" si="5"/>
        <v/>
      </c>
      <c r="M121" s="29"/>
      <c r="O121" s="1">
        <f t="shared" si="6"/>
        <v>0</v>
      </c>
    </row>
    <row r="122" spans="6:15" ht="12.75" x14ac:dyDescent="0.2">
      <c r="F122" s="8" t="s">
        <v>14</v>
      </c>
      <c r="G122" s="7" t="s">
        <v>61</v>
      </c>
      <c r="H122" s="21" t="s">
        <v>20</v>
      </c>
      <c r="I122" s="9">
        <v>1</v>
      </c>
      <c r="K122" s="84"/>
      <c r="L122" s="26" t="str">
        <f t="shared" si="5"/>
        <v/>
      </c>
      <c r="M122" s="29"/>
      <c r="O122" s="1">
        <f t="shared" si="6"/>
        <v>0</v>
      </c>
    </row>
    <row r="123" spans="6:15" ht="6.95" customHeight="1" x14ac:dyDescent="0.2">
      <c r="F123" s="8"/>
      <c r="G123" s="6"/>
      <c r="H123" s="21"/>
      <c r="I123" s="9"/>
      <c r="K123" s="84"/>
      <c r="L123" s="26" t="str">
        <f t="shared" si="5"/>
        <v/>
      </c>
      <c r="M123" s="29"/>
      <c r="O123" s="1">
        <f t="shared" si="6"/>
        <v>0</v>
      </c>
    </row>
    <row r="124" spans="6:15" ht="15" x14ac:dyDescent="0.2">
      <c r="F124" s="13">
        <v>2</v>
      </c>
      <c r="G124" s="15" t="s">
        <v>21</v>
      </c>
      <c r="H124" s="21"/>
      <c r="I124" s="9"/>
      <c r="K124" s="84"/>
      <c r="L124" s="26" t="str">
        <f t="shared" si="5"/>
        <v/>
      </c>
      <c r="M124" s="29"/>
      <c r="O124" s="1">
        <f t="shared" si="6"/>
        <v>1</v>
      </c>
    </row>
    <row r="125" spans="6:15" ht="12.75" x14ac:dyDescent="0.2">
      <c r="F125" s="8"/>
      <c r="G125" s="7" t="s">
        <v>37</v>
      </c>
      <c r="H125" s="21"/>
      <c r="I125" s="9"/>
      <c r="K125" s="84"/>
      <c r="L125" s="26" t="str">
        <f t="shared" si="5"/>
        <v/>
      </c>
      <c r="M125" s="29"/>
      <c r="O125" s="1">
        <f t="shared" si="6"/>
        <v>0</v>
      </c>
    </row>
    <row r="126" spans="6:15" ht="4.5" customHeight="1" x14ac:dyDescent="0.2">
      <c r="F126" s="8"/>
      <c r="G126" s="7"/>
      <c r="H126" s="21"/>
      <c r="I126" s="9"/>
      <c r="K126" s="84"/>
      <c r="L126" s="26" t="str">
        <f t="shared" si="5"/>
        <v/>
      </c>
      <c r="M126" s="29"/>
      <c r="O126" s="1">
        <f t="shared" si="6"/>
        <v>0</v>
      </c>
    </row>
    <row r="127" spans="6:15" ht="12.75" x14ac:dyDescent="0.2">
      <c r="F127" s="8" t="s">
        <v>15</v>
      </c>
      <c r="G127" s="7" t="s">
        <v>94</v>
      </c>
      <c r="H127" s="21" t="s">
        <v>23</v>
      </c>
      <c r="I127" s="9">
        <v>1</v>
      </c>
      <c r="K127" s="84"/>
      <c r="L127" s="26" t="str">
        <f t="shared" si="5"/>
        <v/>
      </c>
      <c r="M127" s="29"/>
      <c r="O127" s="1">
        <f t="shared" si="6"/>
        <v>0</v>
      </c>
    </row>
    <row r="128" spans="6:15" ht="3.75" customHeight="1" x14ac:dyDescent="0.2">
      <c r="F128" s="8"/>
      <c r="G128" s="57"/>
      <c r="H128" s="21"/>
      <c r="I128" s="9"/>
      <c r="K128" s="84"/>
      <c r="L128" s="26" t="str">
        <f t="shared" si="5"/>
        <v/>
      </c>
      <c r="M128" s="29"/>
      <c r="O128" s="1">
        <f t="shared" si="6"/>
        <v>0</v>
      </c>
    </row>
    <row r="129" spans="6:15" ht="12.75" x14ac:dyDescent="0.2">
      <c r="F129" s="8" t="s">
        <v>15</v>
      </c>
      <c r="G129" s="7" t="s">
        <v>62</v>
      </c>
      <c r="H129" s="21" t="s">
        <v>23</v>
      </c>
      <c r="I129" s="9">
        <v>1</v>
      </c>
      <c r="K129" s="84"/>
      <c r="L129" s="26" t="str">
        <f t="shared" si="5"/>
        <v/>
      </c>
      <c r="M129" s="29"/>
      <c r="O129" s="1">
        <f t="shared" si="6"/>
        <v>0</v>
      </c>
    </row>
    <row r="130" spans="6:15" ht="6.95" customHeight="1" x14ac:dyDescent="0.2">
      <c r="F130" s="11"/>
      <c r="G130" s="6"/>
      <c r="H130" s="21"/>
      <c r="I130" s="9"/>
      <c r="K130" s="84"/>
      <c r="L130" s="26" t="str">
        <f t="shared" si="5"/>
        <v/>
      </c>
      <c r="M130" s="29"/>
      <c r="O130" s="1">
        <f t="shared" si="6"/>
        <v>0</v>
      </c>
    </row>
    <row r="131" spans="6:15" ht="15" x14ac:dyDescent="0.2">
      <c r="F131" s="13">
        <v>3</v>
      </c>
      <c r="G131" s="15" t="s">
        <v>27</v>
      </c>
      <c r="H131" s="21"/>
      <c r="I131" s="9"/>
      <c r="K131" s="84"/>
      <c r="L131" s="26" t="str">
        <f t="shared" si="5"/>
        <v/>
      </c>
      <c r="M131" s="29"/>
      <c r="O131" s="1">
        <f t="shared" si="6"/>
        <v>1</v>
      </c>
    </row>
    <row r="132" spans="6:15" ht="22.5" x14ac:dyDescent="0.2">
      <c r="F132" s="8" t="s">
        <v>16</v>
      </c>
      <c r="G132" s="7" t="s">
        <v>28</v>
      </c>
      <c r="H132" s="21" t="s">
        <v>23</v>
      </c>
      <c r="I132" s="9">
        <v>1</v>
      </c>
      <c r="K132" s="84"/>
      <c r="L132" s="26" t="str">
        <f t="shared" si="5"/>
        <v/>
      </c>
      <c r="M132" s="29"/>
      <c r="O132" s="1">
        <f t="shared" si="6"/>
        <v>0</v>
      </c>
    </row>
    <row r="133" spans="6:15" ht="6.95" customHeight="1" x14ac:dyDescent="0.2">
      <c r="F133" s="11"/>
      <c r="G133" s="6"/>
      <c r="H133" s="21"/>
      <c r="I133" s="9"/>
      <c r="K133" s="84"/>
      <c r="L133" s="26" t="str">
        <f t="shared" si="5"/>
        <v/>
      </c>
      <c r="M133" s="29"/>
      <c r="O133" s="1">
        <f t="shared" si="6"/>
        <v>0</v>
      </c>
    </row>
    <row r="134" spans="6:15" ht="12.75" x14ac:dyDescent="0.2">
      <c r="F134" s="8" t="s">
        <v>17</v>
      </c>
      <c r="G134" s="7" t="s">
        <v>63</v>
      </c>
      <c r="H134" s="21" t="s">
        <v>23</v>
      </c>
      <c r="I134" s="9">
        <v>1</v>
      </c>
      <c r="K134" s="84"/>
      <c r="L134" s="26" t="str">
        <f t="shared" si="5"/>
        <v/>
      </c>
      <c r="M134" s="29"/>
      <c r="O134" s="1">
        <f t="shared" si="6"/>
        <v>0</v>
      </c>
    </row>
    <row r="135" spans="6:15" ht="6.95" customHeight="1" x14ac:dyDescent="0.2">
      <c r="F135" s="11"/>
      <c r="G135" s="7"/>
      <c r="H135" s="21"/>
      <c r="I135" s="9"/>
      <c r="K135" s="84"/>
      <c r="L135" s="26" t="str">
        <f t="shared" si="5"/>
        <v/>
      </c>
      <c r="M135" s="29"/>
      <c r="O135" s="1">
        <f t="shared" si="6"/>
        <v>0</v>
      </c>
    </row>
    <row r="136" spans="6:15" ht="12.75" x14ac:dyDescent="0.2">
      <c r="F136" s="8" t="s">
        <v>44</v>
      </c>
      <c r="G136" s="6" t="s">
        <v>30</v>
      </c>
      <c r="H136" s="21" t="s">
        <v>23</v>
      </c>
      <c r="I136" s="9">
        <v>1</v>
      </c>
      <c r="K136" s="84"/>
      <c r="L136" s="26" t="str">
        <f t="shared" si="5"/>
        <v/>
      </c>
      <c r="M136" s="29"/>
      <c r="O136" s="1">
        <f t="shared" si="6"/>
        <v>0</v>
      </c>
    </row>
    <row r="137" spans="6:15" ht="6.95" customHeight="1" x14ac:dyDescent="0.2">
      <c r="F137" s="11"/>
      <c r="G137" s="7"/>
      <c r="H137" s="21"/>
      <c r="I137" s="9"/>
      <c r="K137" s="84"/>
      <c r="L137" s="26" t="str">
        <f t="shared" si="5"/>
        <v/>
      </c>
      <c r="M137" s="29"/>
      <c r="O137" s="1">
        <f t="shared" si="6"/>
        <v>0</v>
      </c>
    </row>
    <row r="138" spans="6:15" ht="12.75" x14ac:dyDescent="0.2">
      <c r="F138" s="8" t="s">
        <v>45</v>
      </c>
      <c r="G138" s="7" t="s">
        <v>31</v>
      </c>
      <c r="H138" s="21" t="s">
        <v>23</v>
      </c>
      <c r="I138" s="9">
        <v>1</v>
      </c>
      <c r="K138" s="84"/>
      <c r="L138" s="26" t="str">
        <f t="shared" si="5"/>
        <v/>
      </c>
      <c r="M138" s="29"/>
      <c r="O138" s="1">
        <f t="shared" si="6"/>
        <v>0</v>
      </c>
    </row>
    <row r="139" spans="6:15" ht="6.95" customHeight="1" x14ac:dyDescent="0.2">
      <c r="F139" s="11"/>
      <c r="G139" s="7"/>
      <c r="H139" s="21"/>
      <c r="I139" s="9"/>
      <c r="K139" s="84"/>
      <c r="L139" s="26" t="str">
        <f t="shared" si="5"/>
        <v/>
      </c>
      <c r="M139" s="29"/>
      <c r="O139" s="1">
        <f t="shared" si="6"/>
        <v>0</v>
      </c>
    </row>
    <row r="140" spans="6:15" ht="12.75" x14ac:dyDescent="0.2">
      <c r="F140" s="8" t="s">
        <v>46</v>
      </c>
      <c r="G140" s="7" t="s">
        <v>32</v>
      </c>
      <c r="H140" s="21" t="s">
        <v>23</v>
      </c>
      <c r="I140" s="9">
        <v>1</v>
      </c>
      <c r="K140" s="84"/>
      <c r="L140" s="26" t="str">
        <f t="shared" si="5"/>
        <v/>
      </c>
      <c r="M140" s="29"/>
      <c r="O140" s="1">
        <f t="shared" si="6"/>
        <v>0</v>
      </c>
    </row>
    <row r="141" spans="6:15" ht="12.75" x14ac:dyDescent="0.2">
      <c r="F141" s="11"/>
      <c r="G141" s="7"/>
      <c r="H141" s="21"/>
      <c r="I141" s="9"/>
      <c r="K141" s="84"/>
      <c r="L141" s="26"/>
      <c r="M141" s="29"/>
      <c r="O141" s="1">
        <f t="shared" ref="O141:O160" si="7">IF(ISNUMBER(F141),1,0)</f>
        <v>0</v>
      </c>
    </row>
    <row r="142" spans="6:15" s="33" customFormat="1" ht="22.5" customHeight="1" x14ac:dyDescent="0.2">
      <c r="F142" s="34" t="s">
        <v>48</v>
      </c>
      <c r="G142" s="41" t="s">
        <v>49</v>
      </c>
      <c r="H142" s="35"/>
      <c r="I142" s="36"/>
      <c r="K142" s="38"/>
      <c r="L142" s="39"/>
      <c r="M142" s="40"/>
      <c r="O142" s="1">
        <f t="shared" si="7"/>
        <v>0</v>
      </c>
    </row>
    <row r="143" spans="6:15" ht="5.25" customHeight="1" x14ac:dyDescent="0.2">
      <c r="F143" s="11"/>
      <c r="G143" s="6"/>
      <c r="H143" s="21"/>
      <c r="I143" s="9"/>
      <c r="K143" s="25"/>
      <c r="L143" s="26"/>
      <c r="M143" s="29"/>
      <c r="O143" s="1">
        <f t="shared" si="7"/>
        <v>0</v>
      </c>
    </row>
    <row r="144" spans="6:15" ht="15" x14ac:dyDescent="0.2">
      <c r="F144" s="13">
        <v>1</v>
      </c>
      <c r="G144" s="15" t="s">
        <v>19</v>
      </c>
      <c r="H144" s="21"/>
      <c r="I144" s="9"/>
      <c r="K144" s="84"/>
      <c r="L144" s="26" t="str">
        <f t="shared" ref="L144:L160" si="8">IF(K144=0,"",IF($I144=0,"",K144*I144))</f>
        <v/>
      </c>
      <c r="M144" s="29"/>
      <c r="O144" s="1">
        <f t="shared" si="7"/>
        <v>1</v>
      </c>
    </row>
    <row r="145" spans="6:15" ht="33.75" x14ac:dyDescent="0.2">
      <c r="F145" s="8" t="s">
        <v>13</v>
      </c>
      <c r="G145" s="7" t="s">
        <v>43</v>
      </c>
      <c r="H145" s="21" t="s">
        <v>20</v>
      </c>
      <c r="I145" s="9">
        <v>1</v>
      </c>
      <c r="K145" s="84"/>
      <c r="L145" s="26" t="str">
        <f t="shared" si="8"/>
        <v/>
      </c>
      <c r="M145" s="29"/>
      <c r="O145" s="1">
        <f t="shared" si="7"/>
        <v>0</v>
      </c>
    </row>
    <row r="146" spans="6:15" ht="6.95" customHeight="1" x14ac:dyDescent="0.2">
      <c r="F146" s="8"/>
      <c r="G146" s="6"/>
      <c r="H146" s="21"/>
      <c r="I146" s="9"/>
      <c r="K146" s="84"/>
      <c r="L146" s="26" t="str">
        <f t="shared" si="8"/>
        <v/>
      </c>
      <c r="M146" s="29"/>
      <c r="O146" s="1">
        <f t="shared" si="7"/>
        <v>0</v>
      </c>
    </row>
    <row r="147" spans="6:15" ht="15" x14ac:dyDescent="0.2">
      <c r="F147" s="13">
        <v>2</v>
      </c>
      <c r="G147" s="15" t="s">
        <v>21</v>
      </c>
      <c r="H147" s="21"/>
      <c r="I147" s="9"/>
      <c r="K147" s="84"/>
      <c r="L147" s="26" t="str">
        <f t="shared" si="8"/>
        <v/>
      </c>
      <c r="M147" s="29"/>
      <c r="O147" s="1">
        <f t="shared" si="7"/>
        <v>1</v>
      </c>
    </row>
    <row r="148" spans="6:15" ht="22.5" x14ac:dyDescent="0.2">
      <c r="F148" s="8" t="s">
        <v>15</v>
      </c>
      <c r="G148" s="7" t="s">
        <v>22</v>
      </c>
      <c r="H148" s="21" t="s">
        <v>23</v>
      </c>
      <c r="I148" s="9">
        <v>1</v>
      </c>
      <c r="K148" s="84"/>
      <c r="L148" s="26" t="str">
        <f t="shared" si="8"/>
        <v/>
      </c>
      <c r="M148" s="29"/>
      <c r="O148" s="1">
        <f t="shared" si="7"/>
        <v>0</v>
      </c>
    </row>
    <row r="149" spans="6:15" ht="6.95" customHeight="1" x14ac:dyDescent="0.2">
      <c r="F149" s="11"/>
      <c r="G149" s="6"/>
      <c r="H149" s="21"/>
      <c r="I149" s="9"/>
      <c r="K149" s="84"/>
      <c r="L149" s="26" t="str">
        <f t="shared" si="8"/>
        <v/>
      </c>
      <c r="M149" s="29"/>
      <c r="O149" s="1">
        <f t="shared" si="7"/>
        <v>0</v>
      </c>
    </row>
    <row r="150" spans="6:15" ht="15" x14ac:dyDescent="0.2">
      <c r="F150" s="13">
        <v>3</v>
      </c>
      <c r="G150" s="15" t="s">
        <v>27</v>
      </c>
      <c r="H150" s="21"/>
      <c r="I150" s="9"/>
      <c r="K150" s="84"/>
      <c r="L150" s="26" t="str">
        <f t="shared" si="8"/>
        <v/>
      </c>
      <c r="M150" s="29"/>
      <c r="O150" s="1">
        <f t="shared" si="7"/>
        <v>1</v>
      </c>
    </row>
    <row r="151" spans="6:15" ht="22.5" x14ac:dyDescent="0.2">
      <c r="F151" s="8" t="s">
        <v>16</v>
      </c>
      <c r="G151" s="7" t="s">
        <v>28</v>
      </c>
      <c r="H151" s="21" t="s">
        <v>23</v>
      </c>
      <c r="I151" s="9">
        <v>1</v>
      </c>
      <c r="K151" s="84"/>
      <c r="L151" s="26" t="str">
        <f t="shared" si="8"/>
        <v/>
      </c>
      <c r="M151" s="29"/>
      <c r="O151" s="1">
        <f t="shared" si="7"/>
        <v>0</v>
      </c>
    </row>
    <row r="152" spans="6:15" ht="3.75" customHeight="1" x14ac:dyDescent="0.2">
      <c r="F152" s="11"/>
      <c r="G152" s="6"/>
      <c r="H152" s="21"/>
      <c r="I152" s="9"/>
      <c r="K152" s="84"/>
      <c r="L152" s="26" t="str">
        <f t="shared" si="8"/>
        <v/>
      </c>
      <c r="M152" s="29"/>
      <c r="O152" s="1">
        <f t="shared" si="7"/>
        <v>0</v>
      </c>
    </row>
    <row r="153" spans="6:15" ht="12.75" x14ac:dyDescent="0.2">
      <c r="F153" s="8" t="s">
        <v>17</v>
      </c>
      <c r="G153" s="7" t="s">
        <v>41</v>
      </c>
      <c r="H153" s="21" t="s">
        <v>23</v>
      </c>
      <c r="I153" s="9">
        <v>1</v>
      </c>
      <c r="K153" s="84"/>
      <c r="L153" s="26" t="str">
        <f t="shared" si="8"/>
        <v/>
      </c>
      <c r="M153" s="29"/>
      <c r="O153" s="1">
        <f t="shared" si="7"/>
        <v>0</v>
      </c>
    </row>
    <row r="154" spans="6:15" ht="2.25" customHeight="1" x14ac:dyDescent="0.2">
      <c r="F154" s="11"/>
      <c r="G154" s="7"/>
      <c r="H154" s="21"/>
      <c r="I154" s="9"/>
      <c r="K154" s="84"/>
      <c r="L154" s="26" t="str">
        <f t="shared" si="8"/>
        <v/>
      </c>
      <c r="M154" s="29"/>
      <c r="O154" s="1">
        <f t="shared" si="7"/>
        <v>0</v>
      </c>
    </row>
    <row r="155" spans="6:15" ht="12.75" x14ac:dyDescent="0.2">
      <c r="F155" s="8" t="s">
        <v>44</v>
      </c>
      <c r="G155" s="6" t="s">
        <v>30</v>
      </c>
      <c r="H155" s="21" t="s">
        <v>23</v>
      </c>
      <c r="I155" s="9">
        <v>1</v>
      </c>
      <c r="K155" s="84"/>
      <c r="L155" s="26" t="str">
        <f t="shared" si="8"/>
        <v/>
      </c>
      <c r="M155" s="29"/>
      <c r="O155" s="1">
        <f t="shared" si="7"/>
        <v>0</v>
      </c>
    </row>
    <row r="156" spans="6:15" ht="3" customHeight="1" x14ac:dyDescent="0.2">
      <c r="F156" s="11"/>
      <c r="G156" s="7"/>
      <c r="H156" s="21"/>
      <c r="I156" s="9"/>
      <c r="K156" s="84"/>
      <c r="L156" s="26" t="str">
        <f t="shared" si="8"/>
        <v/>
      </c>
      <c r="M156" s="29"/>
      <c r="O156" s="1">
        <f t="shared" si="7"/>
        <v>0</v>
      </c>
    </row>
    <row r="157" spans="6:15" ht="12.75" x14ac:dyDescent="0.2">
      <c r="F157" s="8" t="s">
        <v>45</v>
      </c>
      <c r="G157" s="7" t="s">
        <v>31</v>
      </c>
      <c r="H157" s="21" t="s">
        <v>23</v>
      </c>
      <c r="I157" s="9">
        <v>1</v>
      </c>
      <c r="K157" s="84"/>
      <c r="L157" s="26" t="str">
        <f t="shared" si="8"/>
        <v/>
      </c>
      <c r="M157" s="29"/>
      <c r="O157" s="1">
        <f t="shared" si="7"/>
        <v>0</v>
      </c>
    </row>
    <row r="158" spans="6:15" ht="3" customHeight="1" x14ac:dyDescent="0.2">
      <c r="F158" s="11"/>
      <c r="G158" s="7"/>
      <c r="H158" s="21"/>
      <c r="I158" s="9"/>
      <c r="K158" s="84"/>
      <c r="L158" s="26" t="str">
        <f t="shared" si="8"/>
        <v/>
      </c>
      <c r="M158" s="29"/>
      <c r="O158" s="1">
        <f t="shared" si="7"/>
        <v>0</v>
      </c>
    </row>
    <row r="159" spans="6:15" ht="12.75" x14ac:dyDescent="0.2">
      <c r="F159" s="8" t="s">
        <v>46</v>
      </c>
      <c r="G159" s="7" t="s">
        <v>32</v>
      </c>
      <c r="H159" s="21" t="s">
        <v>23</v>
      </c>
      <c r="I159" s="9">
        <v>1</v>
      </c>
      <c r="K159" s="84"/>
      <c r="L159" s="26" t="str">
        <f t="shared" si="8"/>
        <v/>
      </c>
      <c r="M159" s="29"/>
      <c r="O159" s="1">
        <f t="shared" si="7"/>
        <v>0</v>
      </c>
    </row>
    <row r="160" spans="6:15" ht="6.95" customHeight="1" x14ac:dyDescent="0.2">
      <c r="F160" s="11"/>
      <c r="G160" s="7"/>
      <c r="H160" s="21"/>
      <c r="I160" s="9"/>
      <c r="K160" s="84"/>
      <c r="L160" s="26" t="str">
        <f t="shared" si="8"/>
        <v/>
      </c>
      <c r="M160" s="29"/>
      <c r="O160" s="1">
        <f t="shared" si="7"/>
        <v>0</v>
      </c>
    </row>
    <row r="162" spans="6:13" s="93" customFormat="1" ht="24.75" customHeight="1" x14ac:dyDescent="0.3">
      <c r="F162" s="122" t="s">
        <v>98</v>
      </c>
      <c r="G162" s="122"/>
      <c r="H162" s="122"/>
      <c r="I162" s="122"/>
      <c r="J162" s="122"/>
      <c r="K162" s="122"/>
      <c r="L162" s="122"/>
      <c r="M162" s="122"/>
    </row>
    <row r="163" spans="6:13" s="94" customFormat="1" ht="7.5" customHeight="1" x14ac:dyDescent="0.25">
      <c r="F163" s="115"/>
      <c r="G163" s="115"/>
      <c r="H163" s="115"/>
      <c r="I163" s="115"/>
      <c r="J163" s="115"/>
      <c r="K163" s="115"/>
      <c r="L163" s="115"/>
      <c r="M163" s="115"/>
    </row>
    <row r="164" spans="6:13" s="95" customFormat="1" ht="15.75" x14ac:dyDescent="0.25">
      <c r="F164" s="112" t="s">
        <v>95</v>
      </c>
      <c r="G164" s="112"/>
      <c r="H164" s="97">
        <v>0.5</v>
      </c>
      <c r="I164" s="96"/>
      <c r="J164" s="96"/>
      <c r="K164" s="96"/>
      <c r="L164" s="96"/>
      <c r="M164" s="96"/>
    </row>
    <row r="165" spans="6:13" s="95" customFormat="1" ht="3.75" customHeight="1" x14ac:dyDescent="0.25">
      <c r="F165" s="96"/>
      <c r="G165" s="96"/>
      <c r="H165" s="96"/>
      <c r="I165" s="96"/>
      <c r="J165" s="96"/>
      <c r="K165" s="96"/>
      <c r="L165" s="96"/>
      <c r="M165" s="96"/>
    </row>
    <row r="166" spans="6:13" s="95" customFormat="1" ht="15.75" x14ac:dyDescent="0.25">
      <c r="F166" s="112" t="s">
        <v>96</v>
      </c>
      <c r="G166" s="112"/>
      <c r="H166" s="113">
        <v>120000</v>
      </c>
      <c r="I166" s="114"/>
      <c r="J166" s="96"/>
      <c r="K166" s="96"/>
      <c r="L166" s="96"/>
      <c r="M166" s="96"/>
    </row>
    <row r="167" spans="6:13" s="95" customFormat="1" ht="3.75" customHeight="1" x14ac:dyDescent="0.25">
      <c r="F167" s="96"/>
      <c r="G167" s="96"/>
      <c r="H167" s="96"/>
      <c r="I167" s="96"/>
      <c r="J167" s="96"/>
      <c r="K167" s="96"/>
      <c r="L167" s="96"/>
      <c r="M167" s="96"/>
    </row>
    <row r="168" spans="6:13" s="95" customFormat="1" ht="21.75" customHeight="1" x14ac:dyDescent="0.25">
      <c r="F168" s="112" t="s">
        <v>97</v>
      </c>
      <c r="G168" s="112"/>
      <c r="H168" s="113">
        <f>$L$21</f>
        <v>0</v>
      </c>
      <c r="I168" s="114"/>
      <c r="J168" s="96"/>
      <c r="K168" s="96"/>
      <c r="L168" s="96"/>
      <c r="M168" s="96"/>
    </row>
    <row r="169" spans="6:13" s="95" customFormat="1" ht="15.75" x14ac:dyDescent="0.25">
      <c r="F169" s="96"/>
      <c r="G169" s="96"/>
      <c r="H169" s="96"/>
      <c r="I169" s="96"/>
      <c r="J169" s="96"/>
      <c r="K169" s="96"/>
      <c r="L169" s="96"/>
      <c r="M169" s="96"/>
    </row>
    <row r="170" spans="6:13" s="95" customFormat="1" ht="23.25" customHeight="1" x14ac:dyDescent="0.25">
      <c r="F170" s="107" t="s">
        <v>99</v>
      </c>
      <c r="G170" s="107"/>
      <c r="H170" s="116" t="str">
        <f>IF($L$21=0,"",IF($L$21&gt;$H$166,"EXCLUIDO",(-($L$21/$H$166)*99)+100))</f>
        <v/>
      </c>
      <c r="I170" s="117"/>
      <c r="J170" s="96"/>
      <c r="K170" s="96"/>
      <c r="L170" s="96"/>
      <c r="M170" s="96"/>
    </row>
    <row r="171" spans="6:13" s="95" customFormat="1" ht="3" customHeight="1" x14ac:dyDescent="0.25">
      <c r="F171" s="98"/>
      <c r="G171" s="98"/>
      <c r="H171" s="98"/>
      <c r="I171" s="98"/>
      <c r="J171" s="96"/>
      <c r="K171" s="96"/>
      <c r="L171" s="96"/>
      <c r="M171" s="96"/>
    </row>
    <row r="172" spans="6:13" s="95" customFormat="1" ht="23.25" customHeight="1" x14ac:dyDescent="0.25">
      <c r="F172" s="107" t="s">
        <v>126</v>
      </c>
      <c r="G172" s="107"/>
      <c r="H172" s="108" t="str">
        <f>IF($H$170="","",IF($H$170="EXCLUIDO","",($H$164/100)*$H$170))</f>
        <v/>
      </c>
      <c r="I172" s="109"/>
      <c r="J172" s="96"/>
      <c r="K172" s="96"/>
      <c r="L172" s="96"/>
      <c r="M172" s="96"/>
    </row>
    <row r="173" spans="6:13" s="95" customFormat="1" ht="6" customHeight="1" x14ac:dyDescent="0.25">
      <c r="F173" s="96"/>
      <c r="G173" s="96"/>
      <c r="H173" s="96"/>
      <c r="I173" s="96"/>
      <c r="J173" s="96"/>
      <c r="K173" s="96"/>
      <c r="L173" s="96"/>
      <c r="M173" s="96"/>
    </row>
  </sheetData>
  <sheetProtection sheet="1" objects="1" scenarios="1" selectLockedCells="1"/>
  <mergeCells count="51">
    <mergeCell ref="G69:I69"/>
    <mergeCell ref="G115:I115"/>
    <mergeCell ref="F4:L4"/>
    <mergeCell ref="F21:I21"/>
    <mergeCell ref="G96:I96"/>
    <mergeCell ref="G15:I15"/>
    <mergeCell ref="G17:I17"/>
    <mergeCell ref="G11:I11"/>
    <mergeCell ref="G13:I13"/>
    <mergeCell ref="G19:I19"/>
    <mergeCell ref="F6:F7"/>
    <mergeCell ref="H6:H7"/>
    <mergeCell ref="G6:G7"/>
    <mergeCell ref="I6:I7"/>
    <mergeCell ref="F30:I30"/>
    <mergeCell ref="F3:L3"/>
    <mergeCell ref="F23:I23"/>
    <mergeCell ref="F25:I25"/>
    <mergeCell ref="F9:I9"/>
    <mergeCell ref="G50:I50"/>
    <mergeCell ref="F29:I29"/>
    <mergeCell ref="F27:G27"/>
    <mergeCell ref="F31:I31"/>
    <mergeCell ref="K6:M6"/>
    <mergeCell ref="F37:I37"/>
    <mergeCell ref="K31:L31"/>
    <mergeCell ref="K33:L33"/>
    <mergeCell ref="K35:L35"/>
    <mergeCell ref="K37:L37"/>
    <mergeCell ref="F39:I39"/>
    <mergeCell ref="F32:I32"/>
    <mergeCell ref="F33:I33"/>
    <mergeCell ref="F34:I34"/>
    <mergeCell ref="F35:I35"/>
    <mergeCell ref="F36:I36"/>
    <mergeCell ref="F172:G172"/>
    <mergeCell ref="H172:I172"/>
    <mergeCell ref="F1:M1"/>
    <mergeCell ref="F2:M2"/>
    <mergeCell ref="F168:G168"/>
    <mergeCell ref="H168:I168"/>
    <mergeCell ref="F163:M163"/>
    <mergeCell ref="F170:G170"/>
    <mergeCell ref="H170:I170"/>
    <mergeCell ref="K39:L39"/>
    <mergeCell ref="K29:L29"/>
    <mergeCell ref="F162:M162"/>
    <mergeCell ref="F164:G164"/>
    <mergeCell ref="F166:G166"/>
    <mergeCell ref="H166:I166"/>
    <mergeCell ref="F38:I38"/>
  </mergeCells>
  <conditionalFormatting sqref="F4:M4">
    <cfRule type="cellIs" dxfId="17" priority="1" operator="equal">
      <formula>0</formula>
    </cfRule>
  </conditionalFormatting>
  <conditionalFormatting sqref="H168:I168">
    <cfRule type="cellIs" dxfId="16" priority="5" operator="greaterThan">
      <formula>$H$166</formula>
    </cfRule>
  </conditionalFormatting>
  <conditionalFormatting sqref="H170:I170">
    <cfRule type="cellIs" dxfId="15" priority="4" operator="equal">
      <formula>"EXCLUIDO"</formula>
    </cfRule>
  </conditionalFormatting>
  <conditionalFormatting sqref="K53 K56 K59 K61 K63 K65 K67 K74 K76 K81 K83 K86 K88 K90 K92 K94 K99 K102 K105 K107 K109 K111 K113 K120 K122 K127 K129 K132 K134 K136 K138 K140 K145 K148 K151 K153 K155 K157 K159">
    <cfRule type="cellIs" dxfId="14" priority="3" operator="equal">
      <formula>0</formula>
    </cfRule>
  </conditionalFormatting>
  <conditionalFormatting sqref="M21 M23 M25">
    <cfRule type="cellIs" dxfId="13" priority="2" operator="equal">
      <formula>0</formula>
    </cfRule>
  </conditionalFormatting>
  <printOptions horizontalCentered="1"/>
  <pageMargins left="0.35433070866141736" right="0.23622047244094491" top="0.27" bottom="0.39370078740157483" header="0.18" footer="0.19685039370078741"/>
  <pageSetup paperSize="9" scale="65" orientation="portrait" r:id="rId1"/>
  <headerFooter>
    <oddFooter>&amp;C&amp;P</oddFooter>
  </headerFooter>
  <rowBreaks count="1" manualBreakCount="1">
    <brk id="9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0956D-DE90-4E98-90AE-9B550894DB23}">
  <dimension ref="B2:M22"/>
  <sheetViews>
    <sheetView showGridLines="0" tabSelected="1" workbookViewId="0">
      <selection activeCell="H7" sqref="H7:I7"/>
    </sheetView>
  </sheetViews>
  <sheetFormatPr defaultRowHeight="11.25" x14ac:dyDescent="0.25"/>
  <cols>
    <col min="1" max="1" width="0.7109375" style="64" customWidth="1"/>
    <col min="2" max="6" width="14" style="64" customWidth="1"/>
    <col min="7" max="7" width="9.140625" style="64" customWidth="1"/>
    <col min="8" max="9" width="10.140625" style="64" customWidth="1"/>
    <col min="10" max="10" width="0.85546875" style="64" customWidth="1"/>
    <col min="11" max="11" width="9.7109375" style="64" customWidth="1"/>
    <col min="12" max="12" width="9.140625" style="64"/>
    <col min="13" max="13" width="12.42578125" style="64" customWidth="1"/>
    <col min="14" max="14" width="9.140625" style="64"/>
    <col min="15" max="15" width="9.7109375" style="64" customWidth="1"/>
    <col min="16" max="18" width="9.140625" style="64" customWidth="1"/>
    <col min="19" max="16384" width="9.140625" style="64"/>
  </cols>
  <sheetData>
    <row r="2" spans="2:13" ht="26.25" x14ac:dyDescent="0.25">
      <c r="B2" s="110" t="s">
        <v>74</v>
      </c>
      <c r="C2" s="110"/>
      <c r="D2" s="110"/>
      <c r="E2" s="110"/>
      <c r="F2" s="110"/>
      <c r="G2" s="110"/>
      <c r="H2" s="110"/>
      <c r="I2" s="110"/>
      <c r="J2" s="67"/>
      <c r="K2" s="67"/>
    </row>
    <row r="3" spans="2:13" ht="21" x14ac:dyDescent="0.25">
      <c r="B3" s="159" t="s">
        <v>123</v>
      </c>
      <c r="C3" s="159"/>
      <c r="D3" s="159"/>
      <c r="E3" s="159"/>
      <c r="F3" s="159"/>
      <c r="G3" s="159"/>
      <c r="H3" s="159"/>
      <c r="I3" s="159"/>
      <c r="J3" s="67"/>
      <c r="K3" s="67"/>
    </row>
    <row r="5" spans="2:13" x14ac:dyDescent="0.25">
      <c r="B5" s="168" t="s">
        <v>71</v>
      </c>
      <c r="C5" s="168"/>
      <c r="D5" s="168"/>
      <c r="E5" s="168"/>
      <c r="F5" s="168"/>
      <c r="G5" s="168"/>
      <c r="H5" s="168"/>
      <c r="I5" s="168"/>
    </row>
    <row r="6" spans="2:13" ht="23.25" customHeight="1" x14ac:dyDescent="0.25">
      <c r="B6" s="162" t="s">
        <v>73</v>
      </c>
      <c r="C6" s="163"/>
      <c r="D6" s="163"/>
      <c r="E6" s="163"/>
      <c r="F6" s="163"/>
      <c r="G6" s="164"/>
      <c r="H6" s="169" t="s">
        <v>81</v>
      </c>
      <c r="I6" s="170"/>
    </row>
    <row r="7" spans="2:13" ht="26.25" customHeight="1" x14ac:dyDescent="0.25">
      <c r="B7" s="165" t="s">
        <v>82</v>
      </c>
      <c r="C7" s="166"/>
      <c r="D7" s="166"/>
      <c r="E7" s="166"/>
      <c r="F7" s="166"/>
      <c r="G7" s="167"/>
      <c r="H7" s="171"/>
      <c r="I7" s="172"/>
    </row>
    <row r="8" spans="2:13" ht="12.75" customHeight="1" x14ac:dyDescent="0.25"/>
    <row r="11" spans="2:13" s="93" customFormat="1" ht="18.75" x14ac:dyDescent="0.3">
      <c r="B11" s="122" t="s">
        <v>101</v>
      </c>
      <c r="C11" s="122"/>
      <c r="D11" s="122"/>
      <c r="E11" s="122"/>
      <c r="F11" s="122"/>
      <c r="G11" s="122"/>
      <c r="H11" s="122"/>
      <c r="I11" s="122"/>
    </row>
    <row r="12" spans="2:13" s="94" customFormat="1" ht="15" x14ac:dyDescent="0.25">
      <c r="G12" s="99"/>
      <c r="H12" s="99"/>
      <c r="I12" s="99"/>
      <c r="J12" s="99"/>
      <c r="K12" s="99"/>
      <c r="L12" s="99"/>
      <c r="M12" s="99"/>
    </row>
    <row r="13" spans="2:13" s="95" customFormat="1" ht="15.75" x14ac:dyDescent="0.25">
      <c r="B13" s="112" t="s">
        <v>95</v>
      </c>
      <c r="C13" s="112"/>
      <c r="D13" s="112"/>
      <c r="E13" s="97">
        <v>0.25</v>
      </c>
      <c r="F13" s="96"/>
      <c r="J13" s="96"/>
      <c r="K13" s="96"/>
      <c r="L13" s="96"/>
      <c r="M13" s="96"/>
    </row>
    <row r="14" spans="2:13" s="95" customFormat="1" ht="3.75" customHeight="1" x14ac:dyDescent="0.25">
      <c r="B14" s="96"/>
      <c r="C14" s="96"/>
      <c r="D14" s="96"/>
      <c r="E14" s="96"/>
      <c r="F14" s="96"/>
      <c r="J14" s="96"/>
      <c r="K14" s="96"/>
      <c r="L14" s="96"/>
      <c r="M14" s="96"/>
    </row>
    <row r="15" spans="2:13" s="95" customFormat="1" ht="15.75" x14ac:dyDescent="0.25">
      <c r="B15" s="112" t="s">
        <v>103</v>
      </c>
      <c r="C15" s="112"/>
      <c r="D15" s="112"/>
      <c r="E15" s="160">
        <v>20</v>
      </c>
      <c r="F15" s="161"/>
      <c r="J15" s="96"/>
      <c r="K15" s="96"/>
      <c r="L15" s="96"/>
      <c r="M15" s="96"/>
    </row>
    <row r="16" spans="2:13" s="95" customFormat="1" ht="3.75" customHeight="1" x14ac:dyDescent="0.25">
      <c r="B16" s="96"/>
      <c r="C16" s="96"/>
      <c r="D16" s="96"/>
      <c r="E16" s="96"/>
      <c r="F16" s="96"/>
      <c r="J16" s="96"/>
      <c r="K16" s="96"/>
      <c r="L16" s="96"/>
      <c r="M16" s="96"/>
    </row>
    <row r="17" spans="2:13" s="95" customFormat="1" ht="21.75" customHeight="1" x14ac:dyDescent="0.25">
      <c r="B17" s="112" t="s">
        <v>102</v>
      </c>
      <c r="C17" s="112"/>
      <c r="D17" s="112"/>
      <c r="E17" s="160" t="str">
        <f>IF($H$7=0,"",IF($H$7&gt;$E$15,"EXCLUIDO",$H$7))</f>
        <v/>
      </c>
      <c r="F17" s="161"/>
      <c r="J17" s="96"/>
      <c r="K17" s="96"/>
      <c r="L17" s="96"/>
      <c r="M17" s="96"/>
    </row>
    <row r="18" spans="2:13" s="95" customFormat="1" ht="15.75" x14ac:dyDescent="0.25">
      <c r="B18" s="96"/>
      <c r="C18" s="96"/>
      <c r="D18" s="96"/>
      <c r="E18" s="96"/>
      <c r="F18" s="96"/>
      <c r="J18" s="96"/>
      <c r="K18" s="96"/>
      <c r="L18" s="96"/>
      <c r="M18" s="96"/>
    </row>
    <row r="19" spans="2:13" s="95" customFormat="1" ht="23.25" customHeight="1" x14ac:dyDescent="0.25">
      <c r="B19" s="107" t="s">
        <v>99</v>
      </c>
      <c r="C19" s="107"/>
      <c r="D19" s="107"/>
      <c r="E19" s="116" t="str">
        <f>IF($H$7=0,"",IF($E$17="EXCLUIDO","",IF(H7=1,100,(-($H$7/$E$15)*99)+100)))</f>
        <v/>
      </c>
      <c r="F19" s="117"/>
      <c r="J19" s="96"/>
      <c r="K19" s="96"/>
      <c r="L19" s="96"/>
      <c r="M19" s="96"/>
    </row>
    <row r="20" spans="2:13" s="95" customFormat="1" ht="3" customHeight="1" x14ac:dyDescent="0.25">
      <c r="B20" s="98"/>
      <c r="C20" s="98"/>
      <c r="D20" s="98"/>
      <c r="E20" s="98"/>
      <c r="F20" s="98"/>
      <c r="J20" s="96"/>
      <c r="K20" s="96"/>
      <c r="L20" s="96"/>
      <c r="M20" s="96"/>
    </row>
    <row r="21" spans="2:13" s="95" customFormat="1" ht="23.25" customHeight="1" x14ac:dyDescent="0.25">
      <c r="B21" s="107" t="s">
        <v>124</v>
      </c>
      <c r="C21" s="107"/>
      <c r="D21" s="107"/>
      <c r="E21" s="108" t="str">
        <f>IF($E$19="","",IF($E$19="EXCLUIDO","",($E$13/100)*$E$19))</f>
        <v/>
      </c>
      <c r="F21" s="109"/>
      <c r="J21" s="96"/>
      <c r="K21" s="96"/>
      <c r="L21" s="96"/>
      <c r="M21" s="96"/>
    </row>
    <row r="22" spans="2:13" s="95" customFormat="1" ht="6" customHeight="1" x14ac:dyDescent="0.25">
      <c r="G22" s="96"/>
      <c r="H22" s="96"/>
      <c r="I22" s="96"/>
      <c r="J22" s="96"/>
      <c r="K22" s="96"/>
      <c r="L22" s="96"/>
      <c r="M22" s="96"/>
    </row>
  </sheetData>
  <sheetProtection sheet="1" objects="1" scenarios="1" selectLockedCells="1"/>
  <mergeCells count="17">
    <mergeCell ref="B2:I2"/>
    <mergeCell ref="B5:I5"/>
    <mergeCell ref="H6:I6"/>
    <mergeCell ref="H7:I7"/>
    <mergeCell ref="B21:D21"/>
    <mergeCell ref="E21:F21"/>
    <mergeCell ref="B3:I3"/>
    <mergeCell ref="B15:D15"/>
    <mergeCell ref="E15:F15"/>
    <mergeCell ref="B17:D17"/>
    <mergeCell ref="E17:F17"/>
    <mergeCell ref="B19:D19"/>
    <mergeCell ref="E19:F19"/>
    <mergeCell ref="B11:I11"/>
    <mergeCell ref="B13:D13"/>
    <mergeCell ref="B6:G6"/>
    <mergeCell ref="B7:G7"/>
  </mergeCells>
  <conditionalFormatting sqref="E17:F17">
    <cfRule type="cellIs" dxfId="12" priority="2" operator="equal">
      <formula>"EXCLUIDO"</formula>
    </cfRule>
  </conditionalFormatting>
  <conditionalFormatting sqref="H7:I7">
    <cfRule type="cellIs" dxfId="11" priority="1" operator="equal">
      <formula>0</formula>
    </cfRule>
  </conditionalFormatting>
  <printOptions horizontalCentered="1"/>
  <pageMargins left="0.47244094488188981" right="0.27" top="0.74803149606299213" bottom="0.74803149606299213" header="0.31496062992125984" footer="0.31496062992125984"/>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6FCBD-1026-43C8-AF7A-F40B765CE84A}">
  <dimension ref="B2:L27"/>
  <sheetViews>
    <sheetView showGridLines="0" workbookViewId="0">
      <selection activeCell="H9" sqref="H9:I9"/>
    </sheetView>
  </sheetViews>
  <sheetFormatPr defaultRowHeight="11.25" x14ac:dyDescent="0.25"/>
  <cols>
    <col min="1" max="1" width="1" style="64" customWidth="1"/>
    <col min="2" max="2" width="5.42578125" style="64" customWidth="1"/>
    <col min="3" max="3" width="14.42578125" style="64" customWidth="1"/>
    <col min="4" max="4" width="30.7109375" style="64" customWidth="1"/>
    <col min="5" max="5" width="10.42578125" style="64" customWidth="1"/>
    <col min="6" max="7" width="9" style="64" customWidth="1"/>
    <col min="8" max="8" width="9.85546875" style="64" customWidth="1"/>
    <col min="9" max="9" width="9.140625" style="64" customWidth="1"/>
    <col min="10" max="10" width="0.7109375" style="64" customWidth="1"/>
    <col min="11" max="11" width="12.28515625" style="64" customWidth="1"/>
    <col min="12" max="12" width="9.7109375" style="64" customWidth="1"/>
    <col min="13" max="13" width="9.140625" style="64"/>
    <col min="14" max="14" width="12.42578125" style="64" customWidth="1"/>
    <col min="15" max="15" width="9.140625" style="64"/>
    <col min="16" max="16" width="9.7109375" style="64" customWidth="1"/>
    <col min="17" max="19" width="9.140625" style="64" customWidth="1"/>
    <col min="20" max="16384" width="9.140625" style="64"/>
  </cols>
  <sheetData>
    <row r="2" spans="2:12" ht="26.25" x14ac:dyDescent="0.4">
      <c r="B2" s="183" t="s">
        <v>89</v>
      </c>
      <c r="C2" s="183"/>
      <c r="D2" s="183"/>
      <c r="E2" s="183"/>
      <c r="F2" s="183"/>
      <c r="G2" s="183"/>
      <c r="H2" s="183"/>
      <c r="I2" s="183"/>
      <c r="J2" s="67"/>
      <c r="K2" s="67"/>
      <c r="L2" s="67"/>
    </row>
    <row r="3" spans="2:12" ht="21" x14ac:dyDescent="0.35">
      <c r="B3" s="184" t="s">
        <v>121</v>
      </c>
      <c r="C3" s="184"/>
      <c r="D3" s="184"/>
      <c r="E3" s="184"/>
      <c r="F3" s="184"/>
      <c r="G3" s="184"/>
      <c r="H3" s="184"/>
      <c r="I3" s="184"/>
      <c r="J3" s="67"/>
      <c r="K3" s="67"/>
      <c r="L3" s="67"/>
    </row>
    <row r="5" spans="2:12" x14ac:dyDescent="0.25">
      <c r="B5" s="168" t="s">
        <v>71</v>
      </c>
      <c r="C5" s="168"/>
      <c r="D5" s="168"/>
      <c r="E5" s="168"/>
      <c r="F5" s="168"/>
      <c r="G5" s="168"/>
      <c r="H5" s="168"/>
      <c r="I5" s="168"/>
    </row>
    <row r="6" spans="2:12" ht="31.5" customHeight="1" x14ac:dyDescent="0.25">
      <c r="B6" s="65" t="s">
        <v>72</v>
      </c>
      <c r="C6" s="168" t="s">
        <v>73</v>
      </c>
      <c r="D6" s="168"/>
      <c r="E6" s="168"/>
      <c r="F6" s="168"/>
      <c r="G6" s="168"/>
      <c r="H6" s="162" t="s">
        <v>90</v>
      </c>
      <c r="I6" s="164"/>
    </row>
    <row r="7" spans="2:12" ht="20.100000000000001" customHeight="1" x14ac:dyDescent="0.25">
      <c r="B7" s="73">
        <v>1</v>
      </c>
      <c r="C7" s="178" t="s">
        <v>83</v>
      </c>
      <c r="D7" s="179"/>
      <c r="E7" s="179"/>
      <c r="F7" s="179"/>
      <c r="G7" s="180"/>
      <c r="H7" s="171"/>
      <c r="I7" s="172"/>
    </row>
    <row r="8" spans="2:12" ht="20.100000000000001" customHeight="1" x14ac:dyDescent="0.25">
      <c r="B8" s="73">
        <v>2</v>
      </c>
      <c r="C8" s="178" t="s">
        <v>84</v>
      </c>
      <c r="D8" s="179"/>
      <c r="E8" s="179"/>
      <c r="F8" s="179"/>
      <c r="G8" s="180"/>
      <c r="H8" s="171"/>
      <c r="I8" s="172"/>
    </row>
    <row r="9" spans="2:12" ht="20.100000000000001" customHeight="1" x14ac:dyDescent="0.25">
      <c r="B9" s="73">
        <v>3</v>
      </c>
      <c r="C9" s="178" t="s">
        <v>85</v>
      </c>
      <c r="D9" s="179"/>
      <c r="E9" s="179"/>
      <c r="F9" s="179"/>
      <c r="G9" s="180"/>
      <c r="H9" s="171"/>
      <c r="I9" s="172"/>
    </row>
    <row r="10" spans="2:12" ht="20.100000000000001" customHeight="1" x14ac:dyDescent="0.25">
      <c r="B10" s="73">
        <v>4</v>
      </c>
      <c r="C10" s="178" t="s">
        <v>86</v>
      </c>
      <c r="D10" s="179"/>
      <c r="E10" s="179"/>
      <c r="F10" s="179"/>
      <c r="G10" s="180"/>
      <c r="H10" s="171"/>
      <c r="I10" s="172"/>
    </row>
    <row r="11" spans="2:12" ht="6.75" customHeight="1" x14ac:dyDescent="0.25"/>
    <row r="12" spans="2:12" ht="21" x14ac:dyDescent="0.25">
      <c r="B12" s="181" t="s">
        <v>119</v>
      </c>
      <c r="C12" s="181"/>
      <c r="D12" s="181"/>
      <c r="E12" s="181"/>
      <c r="F12" s="181"/>
      <c r="G12" s="182"/>
      <c r="H12" s="176" t="str">
        <f>IF(COUNTBLANK($H$7:$H$10)&gt;0,"",SUM($H$7:$H$10)/4)</f>
        <v/>
      </c>
      <c r="I12" s="177"/>
    </row>
    <row r="15" spans="2:12" ht="18.75" x14ac:dyDescent="0.3">
      <c r="B15" s="122" t="s">
        <v>112</v>
      </c>
      <c r="C15" s="122"/>
      <c r="D15" s="122"/>
      <c r="E15" s="122"/>
      <c r="F15" s="122"/>
      <c r="G15" s="122"/>
      <c r="H15" s="122"/>
      <c r="I15" s="122"/>
    </row>
    <row r="16" spans="2:12" ht="15" x14ac:dyDescent="0.25">
      <c r="B16" s="94"/>
      <c r="C16" s="94"/>
      <c r="D16" s="94"/>
      <c r="E16" s="94"/>
      <c r="F16" s="94"/>
      <c r="G16" s="99"/>
      <c r="H16" s="99"/>
      <c r="I16" s="99"/>
    </row>
    <row r="17" spans="2:9" ht="15.75" x14ac:dyDescent="0.25">
      <c r="B17" s="173" t="s">
        <v>95</v>
      </c>
      <c r="C17" s="173"/>
      <c r="D17" s="173"/>
      <c r="E17" s="97">
        <v>0.15</v>
      </c>
      <c r="F17" s="96"/>
      <c r="G17" s="95"/>
      <c r="H17" s="95"/>
      <c r="I17" s="95"/>
    </row>
    <row r="18" spans="2:9" ht="3.95" customHeight="1" x14ac:dyDescent="0.25">
      <c r="B18" s="105"/>
      <c r="C18" s="105"/>
      <c r="D18" s="105"/>
      <c r="E18" s="96"/>
      <c r="F18" s="96"/>
      <c r="G18" s="95"/>
      <c r="H18" s="95"/>
      <c r="I18" s="95"/>
    </row>
    <row r="19" spans="2:9" ht="15.75" x14ac:dyDescent="0.25">
      <c r="B19" s="173" t="s">
        <v>105</v>
      </c>
      <c r="C19" s="173"/>
      <c r="D19" s="173"/>
      <c r="E19" s="160">
        <v>36</v>
      </c>
      <c r="F19" s="161"/>
      <c r="G19" s="95"/>
      <c r="H19" s="95"/>
      <c r="I19" s="95"/>
    </row>
    <row r="20" spans="2:9" ht="3.95" customHeight="1" x14ac:dyDescent="0.25">
      <c r="B20" s="105"/>
      <c r="C20" s="105"/>
      <c r="D20" s="105"/>
      <c r="E20" s="96"/>
      <c r="F20" s="96"/>
      <c r="G20" s="95"/>
      <c r="H20" s="95"/>
      <c r="I20" s="95"/>
    </row>
    <row r="21" spans="2:9" ht="15.75" x14ac:dyDescent="0.25">
      <c r="B21" s="173" t="s">
        <v>104</v>
      </c>
      <c r="C21" s="173"/>
      <c r="D21" s="173"/>
      <c r="E21" s="160">
        <v>72</v>
      </c>
      <c r="F21" s="161"/>
      <c r="G21" s="95"/>
      <c r="H21" s="95"/>
      <c r="I21" s="95"/>
    </row>
    <row r="22" spans="2:9" ht="3.95" customHeight="1" x14ac:dyDescent="0.25">
      <c r="B22" s="105"/>
      <c r="C22" s="105"/>
      <c r="D22" s="105"/>
      <c r="E22" s="96"/>
      <c r="F22" s="96"/>
      <c r="G22" s="95"/>
      <c r="H22" s="95"/>
      <c r="I22" s="95"/>
    </row>
    <row r="23" spans="2:9" ht="18.75" customHeight="1" x14ac:dyDescent="0.25">
      <c r="B23" s="173" t="s">
        <v>120</v>
      </c>
      <c r="C23" s="173"/>
      <c r="D23" s="173"/>
      <c r="E23" s="174" t="str">
        <f>IF($H$12&lt;$E$19,"EXCLUIDO",IF(COUNTIF($H$7:$I$10,"&lt;"&amp;E$19),"EXCLUIDO",H12))</f>
        <v/>
      </c>
      <c r="F23" s="175"/>
      <c r="G23" s="95"/>
      <c r="H23" s="95"/>
      <c r="I23" s="95"/>
    </row>
    <row r="24" spans="2:9" ht="15.75" x14ac:dyDescent="0.25">
      <c r="B24" s="96"/>
      <c r="C24" s="96"/>
      <c r="D24" s="96"/>
      <c r="E24" s="96"/>
      <c r="F24" s="96"/>
      <c r="G24" s="95"/>
      <c r="H24" s="95"/>
      <c r="I24" s="95"/>
    </row>
    <row r="25" spans="2:9" ht="18.75" x14ac:dyDescent="0.25">
      <c r="B25" s="107" t="s">
        <v>99</v>
      </c>
      <c r="C25" s="107"/>
      <c r="D25" s="107"/>
      <c r="E25" s="116" t="str">
        <f>IF($H$12="","",IF(E$23="EXCLUIDO","",IF($E$23&gt;$E$21,100,IF(E$23=E$19,0.2,(100+((($H$12-$E$21))/((($E$21-$E$19))*0.01)))))))</f>
        <v/>
      </c>
      <c r="F25" s="117"/>
      <c r="G25" s="95"/>
      <c r="H25" s="95"/>
      <c r="I25" s="95"/>
    </row>
    <row r="26" spans="2:9" ht="3.95" customHeight="1" x14ac:dyDescent="0.25">
      <c r="B26" s="98"/>
      <c r="C26" s="98"/>
      <c r="D26" s="98"/>
      <c r="E26" s="98"/>
      <c r="F26" s="98"/>
      <c r="G26" s="95"/>
      <c r="H26" s="95"/>
      <c r="I26" s="95"/>
    </row>
    <row r="27" spans="2:9" ht="18.75" x14ac:dyDescent="0.25">
      <c r="B27" s="107" t="s">
        <v>122</v>
      </c>
      <c r="C27" s="107"/>
      <c r="D27" s="107"/>
      <c r="E27" s="108" t="str">
        <f>IF($E$25="","",($E$17/100)*$E$25)</f>
        <v/>
      </c>
      <c r="F27" s="109"/>
      <c r="G27" s="95"/>
      <c r="H27" s="95"/>
      <c r="I27" s="95"/>
    </row>
  </sheetData>
  <sheetProtection sheet="1" objects="1" scenarios="1" selectLockedCells="1"/>
  <mergeCells count="27">
    <mergeCell ref="B2:I2"/>
    <mergeCell ref="B5:I5"/>
    <mergeCell ref="C6:G6"/>
    <mergeCell ref="H6:I6"/>
    <mergeCell ref="C7:G7"/>
    <mergeCell ref="H7:I7"/>
    <mergeCell ref="B3:I3"/>
    <mergeCell ref="H12:I12"/>
    <mergeCell ref="C8:G8"/>
    <mergeCell ref="H8:I8"/>
    <mergeCell ref="C9:G9"/>
    <mergeCell ref="H9:I9"/>
    <mergeCell ref="C10:G10"/>
    <mergeCell ref="H10:I10"/>
    <mergeCell ref="B12:G12"/>
    <mergeCell ref="B15:I15"/>
    <mergeCell ref="B17:D17"/>
    <mergeCell ref="B19:D19"/>
    <mergeCell ref="E19:F19"/>
    <mergeCell ref="B23:D23"/>
    <mergeCell ref="E23:F23"/>
    <mergeCell ref="B25:D25"/>
    <mergeCell ref="E25:F25"/>
    <mergeCell ref="B27:D27"/>
    <mergeCell ref="E27:F27"/>
    <mergeCell ref="B21:D21"/>
    <mergeCell ref="E21:F21"/>
  </mergeCells>
  <conditionalFormatting sqref="E23:F23">
    <cfRule type="cellIs" dxfId="10" priority="1" operator="equal">
      <formula>"EXCLUIDO"</formula>
    </cfRule>
  </conditionalFormatting>
  <conditionalFormatting sqref="H7:I10">
    <cfRule type="cellIs" dxfId="9" priority="2" operator="equal">
      <formula>0</formula>
    </cfRule>
    <cfRule type="cellIs" dxfId="8" priority="3" operator="lessThan">
      <formula>$E$19</formula>
    </cfRule>
  </conditionalFormatting>
  <conditionalFormatting sqref="H12:I12">
    <cfRule type="cellIs" dxfId="7" priority="4" operator="lessThan">
      <formula>+$E$19</formula>
    </cfRule>
  </conditionalFormatting>
  <printOptions horizontalCentered="1"/>
  <pageMargins left="0.37" right="0.3" top="0.74803149606299213" bottom="0.74803149606299213" header="0.31496062992125984" footer="0.31496062992125984"/>
  <pageSetup paperSize="9" scale="9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43238-AE95-462B-980C-00A7FBE0BF31}">
  <dimension ref="B2:L32"/>
  <sheetViews>
    <sheetView showGridLines="0" workbookViewId="0">
      <selection activeCell="H10" sqref="H10"/>
    </sheetView>
  </sheetViews>
  <sheetFormatPr defaultRowHeight="11.25" x14ac:dyDescent="0.25"/>
  <cols>
    <col min="1" max="1" width="1.28515625" style="64" customWidth="1"/>
    <col min="2" max="2" width="5.42578125" style="64" customWidth="1"/>
    <col min="3" max="6" width="10.5703125" style="64" customWidth="1"/>
    <col min="7" max="7" width="8.7109375" style="64" customWidth="1"/>
    <col min="8" max="8" width="10.7109375" style="64" customWidth="1"/>
    <col min="9" max="9" width="8.7109375" style="64" customWidth="1"/>
    <col min="10" max="10" width="10.7109375" style="64" customWidth="1"/>
    <col min="11" max="11" width="8.7109375" style="64" customWidth="1"/>
    <col min="12" max="12" width="10.7109375" style="64" customWidth="1"/>
    <col min="13" max="16384" width="9.140625" style="64"/>
  </cols>
  <sheetData>
    <row r="2" spans="2:12" ht="26.25" customHeight="1" x14ac:dyDescent="0.4">
      <c r="B2" s="183" t="s">
        <v>92</v>
      </c>
      <c r="C2" s="183"/>
      <c r="D2" s="183"/>
      <c r="E2" s="183"/>
      <c r="F2" s="183"/>
      <c r="G2" s="183"/>
      <c r="H2" s="183"/>
      <c r="I2" s="183"/>
      <c r="J2" s="183"/>
      <c r="K2" s="183"/>
      <c r="L2" s="183"/>
    </row>
    <row r="3" spans="2:12" ht="38.25" customHeight="1" x14ac:dyDescent="0.25">
      <c r="B3" s="111" t="s">
        <v>118</v>
      </c>
      <c r="C3" s="111"/>
      <c r="D3" s="111"/>
      <c r="E3" s="111"/>
      <c r="F3" s="111"/>
      <c r="G3" s="111"/>
      <c r="H3" s="111"/>
      <c r="I3" s="111"/>
      <c r="J3" s="111"/>
      <c r="K3" s="111"/>
      <c r="L3" s="111"/>
    </row>
    <row r="4" spans="2:12" ht="21.75" hidden="1" customHeight="1" x14ac:dyDescent="0.25">
      <c r="G4" s="1">
        <f>IF(G28="",1,2)</f>
        <v>1</v>
      </c>
      <c r="I4" s="1">
        <f>IF(I28="",1,2)</f>
        <v>1</v>
      </c>
      <c r="K4" s="1">
        <f>IF(K28="",1,2)</f>
        <v>1</v>
      </c>
    </row>
    <row r="5" spans="2:12" ht="18.75" customHeight="1" x14ac:dyDescent="0.25">
      <c r="B5" s="201" t="s">
        <v>71</v>
      </c>
      <c r="C5" s="201"/>
      <c r="D5" s="201"/>
      <c r="E5" s="201"/>
      <c r="F5" s="201"/>
      <c r="G5" s="201" t="s">
        <v>75</v>
      </c>
      <c r="H5" s="201"/>
      <c r="I5" s="201"/>
      <c r="J5" s="201"/>
      <c r="K5" s="201"/>
      <c r="L5" s="201"/>
    </row>
    <row r="6" spans="2:12" ht="25.5" customHeight="1" x14ac:dyDescent="0.25">
      <c r="B6" s="168" t="s">
        <v>72</v>
      </c>
      <c r="C6" s="168" t="s">
        <v>73</v>
      </c>
      <c r="D6" s="168"/>
      <c r="E6" s="168"/>
      <c r="F6" s="168"/>
      <c r="G6" s="197" t="s">
        <v>111</v>
      </c>
      <c r="H6" s="197"/>
      <c r="I6" s="197" t="s">
        <v>93</v>
      </c>
      <c r="J6" s="197"/>
      <c r="K6" s="197" t="s">
        <v>76</v>
      </c>
      <c r="L6" s="197"/>
    </row>
    <row r="7" spans="2:12" ht="11.25" customHeight="1" x14ac:dyDescent="0.25">
      <c r="B7" s="168"/>
      <c r="C7" s="168"/>
      <c r="D7" s="168"/>
      <c r="E7" s="168"/>
      <c r="F7" s="168"/>
      <c r="G7" s="68" t="s">
        <v>77</v>
      </c>
      <c r="H7" s="69" t="s">
        <v>87</v>
      </c>
      <c r="I7" s="68" t="s">
        <v>77</v>
      </c>
      <c r="J7" s="102">
        <v>0.5</v>
      </c>
      <c r="K7" s="68" t="s">
        <v>77</v>
      </c>
      <c r="L7" s="69" t="s">
        <v>109</v>
      </c>
    </row>
    <row r="8" spans="2:12" ht="11.25" customHeight="1" x14ac:dyDescent="0.25">
      <c r="B8" s="168"/>
      <c r="C8" s="168"/>
      <c r="D8" s="168"/>
      <c r="E8" s="168"/>
      <c r="F8" s="168"/>
      <c r="G8" s="70" t="s">
        <v>78</v>
      </c>
      <c r="H8" s="71" t="s">
        <v>88</v>
      </c>
      <c r="I8" s="72" t="s">
        <v>78</v>
      </c>
      <c r="J8" s="103">
        <v>1</v>
      </c>
      <c r="K8" s="70" t="s">
        <v>78</v>
      </c>
      <c r="L8" s="101" t="s">
        <v>110</v>
      </c>
    </row>
    <row r="9" spans="2:12" ht="11.25" customHeight="1" x14ac:dyDescent="0.25">
      <c r="B9" s="168"/>
      <c r="C9" s="168"/>
      <c r="D9" s="168"/>
      <c r="E9" s="168"/>
      <c r="F9" s="168"/>
      <c r="G9" s="65" t="s">
        <v>79</v>
      </c>
      <c r="H9" s="65" t="s">
        <v>3</v>
      </c>
      <c r="I9" s="65" t="s">
        <v>79</v>
      </c>
      <c r="J9" s="65" t="s">
        <v>3</v>
      </c>
      <c r="K9" s="65" t="s">
        <v>79</v>
      </c>
      <c r="L9" s="65" t="s">
        <v>3</v>
      </c>
    </row>
    <row r="10" spans="2:12" ht="24" customHeight="1" x14ac:dyDescent="0.25">
      <c r="B10" s="66">
        <v>1</v>
      </c>
      <c r="C10" s="198" t="s">
        <v>83</v>
      </c>
      <c r="D10" s="199"/>
      <c r="E10" s="199"/>
      <c r="F10" s="200"/>
      <c r="G10" s="100" t="s">
        <v>80</v>
      </c>
      <c r="H10" s="104"/>
      <c r="I10" s="100" t="s">
        <v>107</v>
      </c>
      <c r="J10" s="104"/>
      <c r="K10" s="100" t="s">
        <v>108</v>
      </c>
      <c r="L10" s="104"/>
    </row>
    <row r="11" spans="2:12" ht="24" customHeight="1" x14ac:dyDescent="0.25">
      <c r="B11" s="66">
        <v>2</v>
      </c>
      <c r="C11" s="198" t="s">
        <v>84</v>
      </c>
      <c r="D11" s="199"/>
      <c r="E11" s="199"/>
      <c r="F11" s="200"/>
      <c r="G11" s="100" t="s">
        <v>80</v>
      </c>
      <c r="H11" s="104"/>
      <c r="I11" s="100" t="s">
        <v>107</v>
      </c>
      <c r="J11" s="104"/>
      <c r="K11" s="100" t="s">
        <v>108</v>
      </c>
      <c r="L11" s="104"/>
    </row>
    <row r="12" spans="2:12" ht="24" customHeight="1" x14ac:dyDescent="0.25">
      <c r="B12" s="66">
        <v>3</v>
      </c>
      <c r="C12" s="198" t="s">
        <v>85</v>
      </c>
      <c r="D12" s="199"/>
      <c r="E12" s="199"/>
      <c r="F12" s="200"/>
      <c r="G12" s="100" t="s">
        <v>80</v>
      </c>
      <c r="H12" s="104"/>
      <c r="I12" s="100" t="s">
        <v>107</v>
      </c>
      <c r="J12" s="104"/>
      <c r="K12" s="100" t="s">
        <v>108</v>
      </c>
      <c r="L12" s="104"/>
    </row>
    <row r="13" spans="2:12" ht="24" customHeight="1" x14ac:dyDescent="0.25">
      <c r="B13" s="66">
        <v>4</v>
      </c>
      <c r="C13" s="198" t="s">
        <v>86</v>
      </c>
      <c r="D13" s="199"/>
      <c r="E13" s="199"/>
      <c r="F13" s="200"/>
      <c r="G13" s="100" t="s">
        <v>80</v>
      </c>
      <c r="H13" s="104"/>
      <c r="I13" s="100" t="s">
        <v>107</v>
      </c>
      <c r="J13" s="104"/>
      <c r="K13" s="100" t="s">
        <v>108</v>
      </c>
      <c r="L13" s="104"/>
    </row>
    <row r="14" spans="2:12" ht="4.5" customHeight="1" x14ac:dyDescent="0.25"/>
    <row r="15" spans="2:12" ht="24" customHeight="1" x14ac:dyDescent="0.25">
      <c r="B15" s="193" t="s">
        <v>91</v>
      </c>
      <c r="C15" s="193"/>
      <c r="D15" s="193"/>
      <c r="E15" s="193"/>
      <c r="F15" s="194"/>
      <c r="G15" s="195" t="str">
        <f>IF(COUNTBLANK(H$10:H$13)&gt;0,"",SUM(H$10:H$13)/COUNTA(G$10:G$13))</f>
        <v/>
      </c>
      <c r="H15" s="196"/>
      <c r="I15" s="195" t="str">
        <f>IF(COUNTBLANK(J$10:J$13)&gt;0,"",IF((SUM(J$10:J$13)/COUNTA(I$10:I$13))&gt;I$24,100,SUM(J$10:J$13)/COUNTA(I$10:I$13)))</f>
        <v/>
      </c>
      <c r="J15" s="196"/>
      <c r="K15" s="195" t="str">
        <f>IF(COUNTBLANK(L$10:L$13)&gt;0,"",SUM(L$10:L$13)/COUNTA(K$10:K$13))</f>
        <v/>
      </c>
      <c r="L15" s="196"/>
    </row>
    <row r="16" spans="2:12" ht="9.75" customHeight="1" x14ac:dyDescent="0.25">
      <c r="G16" s="185"/>
      <c r="H16" s="185"/>
    </row>
    <row r="18" spans="2:12" ht="18.75" customHeight="1" x14ac:dyDescent="0.3">
      <c r="B18" s="122" t="s">
        <v>113</v>
      </c>
      <c r="C18" s="122"/>
      <c r="D18" s="122"/>
      <c r="E18" s="122"/>
      <c r="F18" s="122"/>
      <c r="G18" s="122"/>
      <c r="H18" s="122"/>
      <c r="I18" s="122"/>
      <c r="J18" s="122"/>
      <c r="K18" s="122"/>
      <c r="L18" s="122"/>
    </row>
    <row r="19" spans="2:12" ht="7.5" customHeight="1" x14ac:dyDescent="0.25">
      <c r="B19" s="94"/>
      <c r="C19" s="94"/>
      <c r="D19" s="94"/>
      <c r="E19" s="94"/>
      <c r="F19" s="94"/>
      <c r="G19" s="99"/>
      <c r="H19" s="99"/>
      <c r="I19" s="99"/>
    </row>
    <row r="20" spans="2:12" ht="15.75" customHeight="1" x14ac:dyDescent="0.25">
      <c r="B20" s="112" t="s">
        <v>95</v>
      </c>
      <c r="C20" s="112"/>
      <c r="D20" s="112"/>
      <c r="E20" s="112"/>
      <c r="F20" s="190"/>
      <c r="G20" s="191">
        <v>0.05</v>
      </c>
      <c r="H20" s="192"/>
      <c r="I20" s="191">
        <v>0.03</v>
      </c>
      <c r="J20" s="192"/>
      <c r="K20" s="191">
        <v>0.02</v>
      </c>
      <c r="L20" s="192"/>
    </row>
    <row r="21" spans="2:12" ht="3.95" customHeight="1" x14ac:dyDescent="0.25">
      <c r="B21" s="96"/>
      <c r="C21" s="96"/>
      <c r="D21" s="96"/>
      <c r="E21" s="96"/>
      <c r="F21" s="96"/>
      <c r="G21" s="95"/>
      <c r="H21" s="95"/>
      <c r="I21" s="95"/>
    </row>
    <row r="22" spans="2:12" ht="15.75" customHeight="1" x14ac:dyDescent="0.25">
      <c r="B22" s="112" t="s">
        <v>114</v>
      </c>
      <c r="C22" s="112"/>
      <c r="D22" s="112"/>
      <c r="E22" s="112"/>
      <c r="F22" s="190"/>
      <c r="G22" s="174">
        <v>0</v>
      </c>
      <c r="H22" s="175"/>
      <c r="I22" s="174">
        <v>50</v>
      </c>
      <c r="J22" s="175"/>
      <c r="K22" s="174">
        <v>1</v>
      </c>
      <c r="L22" s="175"/>
    </row>
    <row r="23" spans="2:12" ht="3.95" customHeight="1" x14ac:dyDescent="0.25">
      <c r="B23" s="96"/>
      <c r="C23" s="96"/>
      <c r="D23" s="96"/>
      <c r="E23" s="96"/>
      <c r="F23" s="96"/>
      <c r="G23" s="95"/>
      <c r="H23" s="95"/>
      <c r="I23" s="95"/>
    </row>
    <row r="24" spans="2:12" ht="15.75" customHeight="1" x14ac:dyDescent="0.25">
      <c r="B24" s="112" t="s">
        <v>115</v>
      </c>
      <c r="C24" s="112"/>
      <c r="D24" s="112"/>
      <c r="E24" s="112"/>
      <c r="F24" s="190"/>
      <c r="G24" s="174">
        <v>65</v>
      </c>
      <c r="H24" s="175"/>
      <c r="I24" s="174">
        <v>100</v>
      </c>
      <c r="J24" s="175"/>
      <c r="K24" s="174">
        <v>15000</v>
      </c>
      <c r="L24" s="175"/>
    </row>
    <row r="25" spans="2:12" ht="3.95" customHeight="1" x14ac:dyDescent="0.25">
      <c r="B25" s="96"/>
      <c r="C25" s="96"/>
      <c r="D25" s="96"/>
      <c r="E25" s="96"/>
      <c r="F25" s="96"/>
      <c r="G25" s="95"/>
      <c r="H25" s="95"/>
      <c r="I25" s="95"/>
    </row>
    <row r="26" spans="2:12" ht="23.25" customHeight="1" x14ac:dyDescent="0.25">
      <c r="B26" s="112" t="s">
        <v>116</v>
      </c>
      <c r="C26" s="112"/>
      <c r="D26" s="112"/>
      <c r="E26" s="112"/>
      <c r="F26" s="190"/>
      <c r="G26" s="188" t="str">
        <f>IF(G$15="","",IF(COUNTIF(H$10:H$13,"&gt;"&amp;G$24)&gt;0,"EXCLUIDO",IF((SUM(H$10:H$13)/COUNTA(G$10:G$13))&gt;G$24,"EXCLUIDO",G$15)))</f>
        <v/>
      </c>
      <c r="H26" s="189"/>
      <c r="I26" s="188" t="str">
        <f>IF(I$15="","",IF(COUNTIF(J$10:J$13,"&lt;"&amp;I$22)&gt;0,"EXCLUIDO",IF((SUM(J$10:J$13)/COUNTA(I$10:I$13))&lt;I$22,"EXCLUIDO",I$15)))</f>
        <v/>
      </c>
      <c r="J26" s="189"/>
      <c r="K26" s="188" t="str">
        <f>IF(K$15="","",IF(COUNTIF(L$10:L$13,"&gt;"&amp;K$24)&gt;0,"EXCLUIDO",IF((SUM(L$10:L$13)/COUNTA(K$10:K$13))&gt;K$24,"EXCLUIDO",K$15)))</f>
        <v/>
      </c>
      <c r="L26" s="189"/>
    </row>
    <row r="27" spans="2:12" ht="15.75" x14ac:dyDescent="0.25">
      <c r="B27" s="96"/>
      <c r="C27" s="96"/>
      <c r="D27" s="96"/>
      <c r="E27" s="96"/>
      <c r="F27" s="96"/>
      <c r="G27" s="95"/>
      <c r="H27" s="95"/>
      <c r="I27" s="95"/>
    </row>
    <row r="28" spans="2:12" ht="18.75" customHeight="1" x14ac:dyDescent="0.25">
      <c r="B28" s="107" t="s">
        <v>99</v>
      </c>
      <c r="C28" s="107"/>
      <c r="D28" s="107"/>
      <c r="E28" s="107"/>
      <c r="F28" s="186"/>
      <c r="G28" s="116" t="str">
        <f>IF(G$15="","",IF(G$26="EXCLUIDO","",(-(G$26/G$24)*99)+100))</f>
        <v/>
      </c>
      <c r="H28" s="117"/>
      <c r="I28" s="116" t="str">
        <f>IF($I$15="","",IF(I$26="EXCLUIDO","",IF(I$15=I$22,0.2,IF(I$15&gt;I$24,100,(100+((I$15-I$24)/((I$24-I$22)*0.01)))))))</f>
        <v/>
      </c>
      <c r="J28" s="117"/>
      <c r="K28" s="116" t="str">
        <f>IF(K$15="","",IF(K$26="EXCLUIDO","",(-(K$26/K$24)*99)+100))</f>
        <v/>
      </c>
      <c r="L28" s="117"/>
    </row>
    <row r="29" spans="2:12" ht="3.95" customHeight="1" x14ac:dyDescent="0.25">
      <c r="B29" s="98"/>
      <c r="C29" s="98"/>
      <c r="D29" s="98"/>
      <c r="E29" s="98"/>
      <c r="F29" s="98"/>
      <c r="G29" s="95"/>
      <c r="H29" s="95"/>
      <c r="I29" s="95"/>
    </row>
    <row r="30" spans="2:12" ht="18.75" customHeight="1" x14ac:dyDescent="0.25">
      <c r="B30" s="107" t="s">
        <v>100</v>
      </c>
      <c r="C30" s="107"/>
      <c r="D30" s="107"/>
      <c r="E30" s="107"/>
      <c r="F30" s="186"/>
      <c r="G30" s="108" t="str">
        <f>IF(G$28="","",(G$20/100)*G$28)</f>
        <v/>
      </c>
      <c r="H30" s="109"/>
      <c r="I30" s="108" t="str">
        <f t="shared" ref="I30" si="0">IF(I$28="","",(I$20/100)*I$28)</f>
        <v/>
      </c>
      <c r="J30" s="109"/>
      <c r="K30" s="108" t="str">
        <f t="shared" ref="K30" si="1">IF(K$28="","",(K$20/100)*K$28)</f>
        <v/>
      </c>
      <c r="L30" s="109"/>
    </row>
    <row r="31" spans="2:12" ht="3.95" customHeight="1" x14ac:dyDescent="0.25">
      <c r="B31" s="98"/>
      <c r="C31" s="98"/>
      <c r="D31" s="98"/>
      <c r="E31" s="98"/>
      <c r="F31" s="98"/>
      <c r="G31" s="95"/>
      <c r="H31" s="95"/>
      <c r="I31" s="95"/>
    </row>
    <row r="32" spans="2:12" ht="18.75" customHeight="1" x14ac:dyDescent="0.25">
      <c r="B32" s="107" t="s">
        <v>117</v>
      </c>
      <c r="C32" s="107"/>
      <c r="D32" s="107"/>
      <c r="E32" s="107"/>
      <c r="F32" s="186"/>
      <c r="G32" s="108" t="str">
        <f>IF(COUNTIF($G$4:$L$4,1)&gt;0,"",IF(COUNTIF($G$26:$L$26,"EXCLUIDO")&gt;0,"",SUM($G$30:$L$30)))</f>
        <v/>
      </c>
      <c r="H32" s="187"/>
      <c r="I32" s="187"/>
      <c r="J32" s="187"/>
      <c r="K32" s="187"/>
      <c r="L32" s="109"/>
    </row>
  </sheetData>
  <sheetProtection sheet="1" objects="1" scenarios="1" selectLockedCells="1"/>
  <mergeCells count="45">
    <mergeCell ref="B2:L2"/>
    <mergeCell ref="B15:F15"/>
    <mergeCell ref="G15:H15"/>
    <mergeCell ref="I15:J15"/>
    <mergeCell ref="K15:L15"/>
    <mergeCell ref="K6:L6"/>
    <mergeCell ref="C10:F10"/>
    <mergeCell ref="C11:F11"/>
    <mergeCell ref="C12:F12"/>
    <mergeCell ref="B5:F5"/>
    <mergeCell ref="G5:L5"/>
    <mergeCell ref="B6:B9"/>
    <mergeCell ref="C6:F9"/>
    <mergeCell ref="G6:H6"/>
    <mergeCell ref="I6:J6"/>
    <mergeCell ref="C13:F13"/>
    <mergeCell ref="B30:F30"/>
    <mergeCell ref="G22:H22"/>
    <mergeCell ref="G24:H24"/>
    <mergeCell ref="B18:L18"/>
    <mergeCell ref="G20:H20"/>
    <mergeCell ref="B20:F20"/>
    <mergeCell ref="I20:J20"/>
    <mergeCell ref="K20:L20"/>
    <mergeCell ref="B22:F22"/>
    <mergeCell ref="B24:F24"/>
    <mergeCell ref="I22:J22"/>
    <mergeCell ref="K22:L22"/>
    <mergeCell ref="I24:J24"/>
    <mergeCell ref="G16:H16"/>
    <mergeCell ref="B3:L3"/>
    <mergeCell ref="I30:J30"/>
    <mergeCell ref="K30:L30"/>
    <mergeCell ref="B32:F32"/>
    <mergeCell ref="G32:L32"/>
    <mergeCell ref="K24:L24"/>
    <mergeCell ref="I26:J26"/>
    <mergeCell ref="K26:L26"/>
    <mergeCell ref="B28:F28"/>
    <mergeCell ref="I28:J28"/>
    <mergeCell ref="K28:L28"/>
    <mergeCell ref="G26:H26"/>
    <mergeCell ref="G28:H28"/>
    <mergeCell ref="G30:H30"/>
    <mergeCell ref="B26:F26"/>
  </mergeCells>
  <conditionalFormatting sqref="G15:L15">
    <cfRule type="expression" dxfId="6" priority="6">
      <formula>G$26="EXCLUIDO"</formula>
    </cfRule>
  </conditionalFormatting>
  <conditionalFormatting sqref="G26:L26">
    <cfRule type="cellIs" dxfId="5" priority="7" operator="equal">
      <formula>"EXCLUIDO"</formula>
    </cfRule>
  </conditionalFormatting>
  <conditionalFormatting sqref="H10:H13 L10:L13">
    <cfRule type="cellIs" dxfId="4" priority="1" operator="equal">
      <formula>0</formula>
    </cfRule>
    <cfRule type="cellIs" dxfId="3" priority="5" operator="greaterThan">
      <formula>G$24</formula>
    </cfRule>
  </conditionalFormatting>
  <conditionalFormatting sqref="I15:J15">
    <cfRule type="cellIs" dxfId="2" priority="2" operator="equal">
      <formula>""</formula>
    </cfRule>
  </conditionalFormatting>
  <conditionalFormatting sqref="J10:J13">
    <cfRule type="cellIs" dxfId="1" priority="3" operator="equal">
      <formula>0</formula>
    </cfRule>
    <cfRule type="cellIs" dxfId="0" priority="4" operator="lessThan">
      <formula>I$22</formula>
    </cfRule>
  </conditionalFormatting>
  <printOptions horizontalCentered="1"/>
  <pageMargins left="0.32" right="0.23622047244094491" top="0.74803149606299213" bottom="0.74803149606299213" header="0.31496062992125984" footer="0.31496062992125984"/>
  <pageSetup paperSize="9" scale="80" orientation="portrait" r:id="rId1"/>
  <ignoredErrors>
    <ignoredError sqref="I15 I28 I26"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4</vt:i4>
      </vt:variant>
      <vt:variant>
        <vt:lpstr>Intervalos com Nome</vt:lpstr>
      </vt:variant>
      <vt:variant>
        <vt:i4>5</vt:i4>
      </vt:variant>
    </vt:vector>
  </HeadingPairs>
  <TitlesOfParts>
    <vt:vector size="9" baseType="lpstr">
      <vt:lpstr>ANEXO IIa</vt:lpstr>
      <vt:lpstr>ANEXO IIb</vt:lpstr>
      <vt:lpstr>ANEXO IIc</vt:lpstr>
      <vt:lpstr>ANEXO IId</vt:lpstr>
      <vt:lpstr>'ANEXO IIa'!Área_de_Impressão</vt:lpstr>
      <vt:lpstr>'ANEXO IIb'!Área_de_Impressão</vt:lpstr>
      <vt:lpstr>'ANEXO IIc'!Área_de_Impressão</vt:lpstr>
      <vt:lpstr>'ANEXO IId'!Área_de_Impressão</vt:lpstr>
      <vt:lpstr>'ANEXO IIa'!Títulos_de_Impressão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2024-12-09T14:41:02Z</dcterms:modified>
</cp:coreProperties>
</file>